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scojung/Desktop/"/>
    </mc:Choice>
  </mc:AlternateContent>
  <xr:revisionPtr revIDLastSave="0" documentId="8_{012E04CC-2934-7C4C-AC42-706EFF4E8290}" xr6:coauthVersionLast="47" xr6:coauthVersionMax="47" xr10:uidLastSave="{00000000-0000-0000-0000-000000000000}"/>
  <bookViews>
    <workbookView xWindow="1480" yWindow="500" windowWidth="27840" windowHeight="15760" activeTab="1" xr2:uid="{84328A83-E649-594D-B32D-6EE3BC25A340}"/>
  </bookViews>
  <sheets>
    <sheet name="Tabelle1" sheetId="1" r:id="rId1"/>
    <sheet name="Fractionation quantification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4" i="2" l="1"/>
  <c r="AM16" i="2" s="1"/>
  <c r="AV16" i="2" s="1"/>
  <c r="AN4" i="2"/>
  <c r="AN8" i="2" s="1"/>
  <c r="BA8" i="2" s="1"/>
  <c r="AO4" i="2"/>
  <c r="AO12" i="2" s="1"/>
  <c r="BF12" i="2" s="1"/>
  <c r="BN7" i="2"/>
  <c r="AM8" i="2"/>
  <c r="AO8" i="2"/>
  <c r="AR8" i="2"/>
  <c r="AS8" i="2"/>
  <c r="AT8" i="2"/>
  <c r="AU8" i="2"/>
  <c r="AV8" i="2"/>
  <c r="AW8" i="2"/>
  <c r="AX8" i="2"/>
  <c r="AY8" i="2"/>
  <c r="AZ8" i="2"/>
  <c r="BB8" i="2"/>
  <c r="BM7" i="2" s="1"/>
  <c r="BC8" i="2"/>
  <c r="BD8" i="2"/>
  <c r="BE8" i="2"/>
  <c r="BF8" i="2"/>
  <c r="BG8" i="2"/>
  <c r="BH8" i="2"/>
  <c r="BI8" i="2"/>
  <c r="BJ8" i="2"/>
  <c r="BN8" i="2"/>
  <c r="AM9" i="2"/>
  <c r="AN9" i="2"/>
  <c r="AO9" i="2"/>
  <c r="AR9" i="2"/>
  <c r="AS9" i="2"/>
  <c r="AT9" i="2"/>
  <c r="AU9" i="2"/>
  <c r="AV9" i="2"/>
  <c r="AW9" i="2"/>
  <c r="AX9" i="2"/>
  <c r="AY9" i="2"/>
  <c r="AZ9" i="2"/>
  <c r="BA9" i="2"/>
  <c r="BB9" i="2"/>
  <c r="BM8" i="2" s="1"/>
  <c r="BC9" i="2"/>
  <c r="BD9" i="2"/>
  <c r="BE9" i="2"/>
  <c r="BF9" i="2"/>
  <c r="BG9" i="2"/>
  <c r="BH9" i="2"/>
  <c r="BI9" i="2"/>
  <c r="BJ9" i="2"/>
  <c r="AM10" i="2"/>
  <c r="AO10" i="2"/>
  <c r="AR10" i="2"/>
  <c r="AS10" i="2"/>
  <c r="AT10" i="2"/>
  <c r="AU10" i="2"/>
  <c r="AV10" i="2"/>
  <c r="AW10" i="2"/>
  <c r="AX10" i="2"/>
  <c r="AY10" i="2"/>
  <c r="AZ10" i="2"/>
  <c r="BB10" i="2"/>
  <c r="BM9" i="2" s="1"/>
  <c r="BC10" i="2"/>
  <c r="BD10" i="2"/>
  <c r="BE10" i="2"/>
  <c r="BF10" i="2"/>
  <c r="BG10" i="2"/>
  <c r="BH10" i="2"/>
  <c r="BI10" i="2"/>
  <c r="BJ10" i="2"/>
  <c r="BN10" i="2"/>
  <c r="AM11" i="2"/>
  <c r="AN11" i="2"/>
  <c r="AO11" i="2"/>
  <c r="AR11" i="2"/>
  <c r="AS11" i="2"/>
  <c r="AT11" i="2"/>
  <c r="AU11" i="2"/>
  <c r="AV11" i="2"/>
  <c r="AW11" i="2"/>
  <c r="AX11" i="2"/>
  <c r="AY11" i="2"/>
  <c r="AZ11" i="2"/>
  <c r="BA11" i="2"/>
  <c r="BB11" i="2"/>
  <c r="BM10" i="2" s="1"/>
  <c r="BC11" i="2"/>
  <c r="BD11" i="2"/>
  <c r="BE11" i="2"/>
  <c r="BF11" i="2"/>
  <c r="BG11" i="2"/>
  <c r="BH11" i="2"/>
  <c r="BI11" i="2"/>
  <c r="BJ11" i="2"/>
  <c r="AM12" i="2"/>
  <c r="AN12" i="2"/>
  <c r="AR12" i="2"/>
  <c r="AS12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G12" i="2"/>
  <c r="BH12" i="2"/>
  <c r="BI12" i="2"/>
  <c r="BJ12" i="2"/>
  <c r="AM13" i="2"/>
  <c r="AN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G13" i="2"/>
  <c r="BH13" i="2"/>
  <c r="BI13" i="2"/>
  <c r="BJ13" i="2"/>
  <c r="AM14" i="2"/>
  <c r="AN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G14" i="2"/>
  <c r="BH14" i="2"/>
  <c r="BI14" i="2"/>
  <c r="BJ14" i="2"/>
  <c r="AM15" i="2"/>
  <c r="AO15" i="2"/>
  <c r="AR15" i="2"/>
  <c r="AS15" i="2"/>
  <c r="AT15" i="2"/>
  <c r="AU15" i="2"/>
  <c r="AV15" i="2"/>
  <c r="AW15" i="2"/>
  <c r="AX15" i="2"/>
  <c r="AY15" i="2"/>
  <c r="BM14" i="2" s="1"/>
  <c r="AZ15" i="2"/>
  <c r="BB15" i="2"/>
  <c r="BN9" i="2" s="1"/>
  <c r="BC15" i="2"/>
  <c r="BD15" i="2"/>
  <c r="BE15" i="2"/>
  <c r="BF15" i="2"/>
  <c r="BG15" i="2"/>
  <c r="BH15" i="2"/>
  <c r="BI15" i="2"/>
  <c r="BJ15" i="2"/>
  <c r="BM15" i="2"/>
  <c r="AN16" i="2"/>
  <c r="AO16" i="2"/>
  <c r="AR16" i="2"/>
  <c r="AS16" i="2"/>
  <c r="AT16" i="2"/>
  <c r="AU16" i="2"/>
  <c r="AW16" i="2"/>
  <c r="AX16" i="2"/>
  <c r="AY16" i="2"/>
  <c r="AZ16" i="2"/>
  <c r="BA16" i="2"/>
  <c r="BB16" i="2"/>
  <c r="BN11" i="2" s="1"/>
  <c r="BC16" i="2"/>
  <c r="BD16" i="2"/>
  <c r="BE16" i="2"/>
  <c r="BF16" i="2"/>
  <c r="BG16" i="2"/>
  <c r="BH16" i="2"/>
  <c r="BI16" i="2"/>
  <c r="BJ16" i="2"/>
  <c r="BM16" i="2"/>
  <c r="AL86" i="2"/>
  <c r="AL4" i="2" s="1"/>
  <c r="AM86" i="2"/>
  <c r="AN86" i="2"/>
  <c r="AN91" i="2" s="1"/>
  <c r="BB86" i="2" s="1"/>
  <c r="AO86" i="2"/>
  <c r="AO91" i="2" s="1"/>
  <c r="BG86" i="2" s="1"/>
  <c r="AS86" i="2"/>
  <c r="AS87" i="2"/>
  <c r="AL91" i="2"/>
  <c r="AR86" i="2" s="1"/>
  <c r="AM91" i="2"/>
  <c r="AW86" i="2" s="1"/>
  <c r="AL92" i="2"/>
  <c r="AR87" i="2" s="1"/>
  <c r="AM92" i="2"/>
  <c r="AW87" i="2" s="1"/>
  <c r="AO92" i="2"/>
  <c r="BG87" i="2" s="1"/>
  <c r="AL93" i="2"/>
  <c r="AR88" i="2" s="1"/>
  <c r="AM93" i="2"/>
  <c r="AW88" i="2" s="1"/>
  <c r="AO93" i="2"/>
  <c r="BG88" i="2" s="1"/>
  <c r="AL94" i="2"/>
  <c r="AR89" i="2" s="1"/>
  <c r="AM94" i="2"/>
  <c r="AW89" i="2" s="1"/>
  <c r="AO94" i="2"/>
  <c r="BG89" i="2" s="1"/>
  <c r="U103" i="2"/>
  <c r="U104" i="2"/>
  <c r="U105" i="2"/>
  <c r="AL9" i="2" l="1"/>
  <c r="AQ9" i="2" s="1"/>
  <c r="AL11" i="2"/>
  <c r="AQ11" i="2" s="1"/>
  <c r="AL14" i="2"/>
  <c r="AQ14" i="2" s="1"/>
  <c r="AL12" i="2"/>
  <c r="AQ12" i="2" s="1"/>
  <c r="AL13" i="2"/>
  <c r="AQ13" i="2" s="1"/>
  <c r="AL8" i="2"/>
  <c r="AQ8" i="2" s="1"/>
  <c r="AL10" i="2"/>
  <c r="AQ10" i="2" s="1"/>
  <c r="AL15" i="2"/>
  <c r="AQ15" i="2" s="1"/>
  <c r="AL16" i="2"/>
  <c r="AQ16" i="2" s="1"/>
  <c r="AN94" i="2"/>
  <c r="BB89" i="2" s="1"/>
  <c r="AN93" i="2"/>
  <c r="BB88" i="2" s="1"/>
  <c r="AN92" i="2"/>
  <c r="BB87" i="2" s="1"/>
  <c r="AN15" i="2"/>
  <c r="BA15" i="2" s="1"/>
  <c r="AO14" i="2"/>
  <c r="BF14" i="2" s="1"/>
  <c r="AO13" i="2"/>
  <c r="BF13" i="2" s="1"/>
  <c r="AN10" i="2"/>
  <c r="BA10" i="2" s="1"/>
</calcChain>
</file>

<file path=xl/sharedStrings.xml><?xml version="1.0" encoding="utf-8"?>
<sst xmlns="http://schemas.openxmlformats.org/spreadsheetml/2006/main" count="1033" uniqueCount="58">
  <si>
    <t>all</t>
  </si>
  <si>
    <t>ex. 7-11</t>
  </si>
  <si>
    <t>ex. 2-6</t>
  </si>
  <si>
    <t>mean GFP SN1</t>
  </si>
  <si>
    <t>Signal</t>
  </si>
  <si>
    <t>P2</t>
  </si>
  <si>
    <t>RNAi_and_Fract_11</t>
  </si>
  <si>
    <t>SN2</t>
  </si>
  <si>
    <t>P1</t>
  </si>
  <si>
    <t>Exp. 6</t>
  </si>
  <si>
    <t>SN1</t>
  </si>
  <si>
    <t>Exp. 5</t>
  </si>
  <si>
    <t>I</t>
  </si>
  <si>
    <t>Exp. 3</t>
  </si>
  <si>
    <t>Type</t>
  </si>
  <si>
    <t>Bkgnd.</t>
  </si>
  <si>
    <t>Area</t>
  </si>
  <si>
    <t>Total</t>
  </si>
  <si>
    <t>Name</t>
  </si>
  <si>
    <t>Channel</t>
  </si>
  <si>
    <t>Image Name</t>
  </si>
  <si>
    <t>Exp. 2</t>
  </si>
  <si>
    <t>TbPFR1,2</t>
  </si>
  <si>
    <t>GFP</t>
  </si>
  <si>
    <t>BiP</t>
  </si>
  <si>
    <t>TbMyo1</t>
  </si>
  <si>
    <t>Input relativ zum Mittelwert</t>
  </si>
  <si>
    <t>Fractionation_11</t>
  </si>
  <si>
    <t xml:space="preserve">Mittelwerte Input: </t>
  </si>
  <si>
    <t xml:space="preserve">BiP </t>
  </si>
  <si>
    <t>Experiment 11</t>
  </si>
  <si>
    <t>Fractionation_10</t>
  </si>
  <si>
    <t>Experiment 10</t>
  </si>
  <si>
    <t>Fractionation_9</t>
  </si>
  <si>
    <t>Experiment 9</t>
  </si>
  <si>
    <t>Fractionation_7_and_8</t>
  </si>
  <si>
    <t>Experiment 8</t>
  </si>
  <si>
    <t>Experiment 7</t>
  </si>
  <si>
    <t>Fractionation_Smee1_Exp3-4-5-6_Blot</t>
  </si>
  <si>
    <t>Experiment 6</t>
  </si>
  <si>
    <t>Fractionation_4_and_5_Myo1</t>
  </si>
  <si>
    <t>Experiment 5</t>
  </si>
  <si>
    <t>Fractionation3_1%IGEPAL_first-for-quantifying-Myo1</t>
  </si>
  <si>
    <t>Fractionation3_1%IGEPAL_first-for-quantifying-GFP-BiP</t>
  </si>
  <si>
    <t>GFP SN1 median</t>
  </si>
  <si>
    <t>Exp. 11</t>
  </si>
  <si>
    <t>GFP SN2 median</t>
  </si>
  <si>
    <t>Exp. 10</t>
  </si>
  <si>
    <t>BiP SN2 median</t>
  </si>
  <si>
    <t>Exp. 9</t>
  </si>
  <si>
    <t>Exp. 8</t>
  </si>
  <si>
    <t>Exp. 7</t>
  </si>
  <si>
    <t>Experiment 3</t>
  </si>
  <si>
    <t>Fractionation-1% and 0.5% IGEPAL comparison</t>
  </si>
  <si>
    <t>GFP-shaking</t>
  </si>
  <si>
    <t>GFP-not-shaking</t>
  </si>
  <si>
    <t>Experiment 2</t>
  </si>
  <si>
    <t xml:space="preserve">DO NOT USE: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</si>
</sst>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92D050"/>
      <name val="Calibri"/>
      <family val="2"/>
      <scheme val="minor"/>
    </font>
    <font>
      <sz val="12"/>
      <color rgb="FF7030A0"/>
      <name val="Calibri"/>
      <family val="2"/>
      <scheme val="minor"/>
    </font>
    <font>
      <sz val="12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3" borderId="0" xfId="0" applyFont="1" applyFill="1"/>
    <xf numFmtId="0" fontId="2" fillId="4" borderId="0" xfId="0" applyFont="1" applyFill="1"/>
    <xf numFmtId="0" fontId="0" fillId="4" borderId="0" xfId="0" applyFill="1"/>
    <xf numFmtId="0" fontId="1" fillId="4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TbMyo1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'Fractionation quantification'!$AQ$7</c:f>
              <c:strCache>
                <c:ptCount val="1"/>
                <c:pt idx="0">
                  <c:v>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quantification'!$AQ$8:$AQ$16</c:f>
              <c:numCache>
                <c:formatCode>General</c:formatCode>
                <c:ptCount val="9"/>
                <c:pt idx="0">
                  <c:v>111.41242937853106</c:v>
                </c:pt>
                <c:pt idx="1">
                  <c:v>90.395480225988706</c:v>
                </c:pt>
                <c:pt idx="2">
                  <c:v>109.60451977401129</c:v>
                </c:pt>
                <c:pt idx="3">
                  <c:v>58.531073446327689</c:v>
                </c:pt>
                <c:pt idx="4">
                  <c:v>106.66666666666667</c:v>
                </c:pt>
                <c:pt idx="5">
                  <c:v>62.598870056497177</c:v>
                </c:pt>
                <c:pt idx="6">
                  <c:v>86.101694915254228</c:v>
                </c:pt>
                <c:pt idx="7">
                  <c:v>87.457627118644069</c:v>
                </c:pt>
                <c:pt idx="8">
                  <c:v>145.5367231638418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6E-E44B-8BF1-3136B24F612D}"/>
            </c:ext>
          </c:extLst>
        </c:ser>
        <c:ser>
          <c:idx val="1"/>
          <c:order val="1"/>
          <c:tx>
            <c:strRef>
              <c:f>'Fractionation quantification'!$AR$7</c:f>
              <c:strCache>
                <c:ptCount val="1"/>
                <c:pt idx="0">
                  <c:v>SN1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quantification'!$AR$8:$AR$16</c:f>
              <c:numCache>
                <c:formatCode>General</c:formatCode>
                <c:ptCount val="9"/>
                <c:pt idx="0">
                  <c:v>49.087221095334691</c:v>
                </c:pt>
                <c:pt idx="1">
                  <c:v>10.299999999999999</c:v>
                </c:pt>
                <c:pt idx="2">
                  <c:v>48.453608247422679</c:v>
                </c:pt>
                <c:pt idx="3">
                  <c:v>38.610038610038607</c:v>
                </c:pt>
                <c:pt idx="4">
                  <c:v>30.508474576271187</c:v>
                </c:pt>
                <c:pt idx="5">
                  <c:v>57.400722021660656</c:v>
                </c:pt>
                <c:pt idx="6">
                  <c:v>11.679790026246719</c:v>
                </c:pt>
                <c:pt idx="7">
                  <c:v>32.816537467700257</c:v>
                </c:pt>
                <c:pt idx="8">
                  <c:v>42.857142857142854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6E-E44B-8BF1-3136B24F612D}"/>
            </c:ext>
          </c:extLst>
        </c:ser>
        <c:ser>
          <c:idx val="2"/>
          <c:order val="2"/>
          <c:tx>
            <c:strRef>
              <c:f>'Fractionation quantification'!$AS$7</c:f>
              <c:strCache>
                <c:ptCount val="1"/>
                <c:pt idx="0">
                  <c:v>P1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quantification'!$AS$8:$AS$16</c:f>
              <c:numCache>
                <c:formatCode>General</c:formatCode>
                <c:ptCount val="9"/>
                <c:pt idx="0">
                  <c:v>49.087221095334691</c:v>
                </c:pt>
                <c:pt idx="1">
                  <c:v>80.75</c:v>
                </c:pt>
                <c:pt idx="2">
                  <c:v>57.938144329896915</c:v>
                </c:pt>
                <c:pt idx="3">
                  <c:v>40.54054054054054</c:v>
                </c:pt>
                <c:pt idx="4">
                  <c:v>36.228813559322035</c:v>
                </c:pt>
                <c:pt idx="5">
                  <c:v>39.711191335740068</c:v>
                </c:pt>
                <c:pt idx="6">
                  <c:v>65.879265091863516</c:v>
                </c:pt>
                <c:pt idx="7">
                  <c:v>42.63565891472868</c:v>
                </c:pt>
                <c:pt idx="8">
                  <c:v>34.472049689440993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6E-E44B-8BF1-3136B24F612D}"/>
            </c:ext>
          </c:extLst>
        </c:ser>
        <c:ser>
          <c:idx val="3"/>
          <c:order val="3"/>
          <c:tx>
            <c:strRef>
              <c:f>'Fractionation quantification'!$AT$7</c:f>
              <c:strCache>
                <c:ptCount val="1"/>
                <c:pt idx="0">
                  <c:v>SN2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quantification'!$AT$8:$AT$16</c:f>
              <c:numCache>
                <c:formatCode>General</c:formatCode>
                <c:ptCount val="9"/>
                <c:pt idx="0">
                  <c:v>5.3549695740365113</c:v>
                </c:pt>
                <c:pt idx="1">
                  <c:v>17.974999999999998</c:v>
                </c:pt>
                <c:pt idx="2">
                  <c:v>23.505154639175256</c:v>
                </c:pt>
                <c:pt idx="3">
                  <c:v>12.200772200772199</c:v>
                </c:pt>
                <c:pt idx="4">
                  <c:v>7.1398305084745761</c:v>
                </c:pt>
                <c:pt idx="5">
                  <c:v>14.693140794223828</c:v>
                </c:pt>
                <c:pt idx="6">
                  <c:v>27.296587926509186</c:v>
                </c:pt>
                <c:pt idx="7">
                  <c:v>24.702842377260982</c:v>
                </c:pt>
                <c:pt idx="8">
                  <c:v>8.1987577639751557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6E-E44B-8BF1-3136B24F612D}"/>
            </c:ext>
          </c:extLst>
        </c:ser>
        <c:ser>
          <c:idx val="4"/>
          <c:order val="4"/>
          <c:tx>
            <c:strRef>
              <c:f>'Fractionation quantification'!$AU$7</c:f>
              <c:strCache>
                <c:ptCount val="1"/>
                <c:pt idx="0">
                  <c:v>P2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quantification'!$AU$8:$AU$16</c:f>
              <c:numCache>
                <c:formatCode>General</c:formatCode>
                <c:ptCount val="9"/>
                <c:pt idx="0">
                  <c:v>37.728194726166329</c:v>
                </c:pt>
                <c:pt idx="1">
                  <c:v>76.75</c:v>
                </c:pt>
                <c:pt idx="2">
                  <c:v>35.876288659793815</c:v>
                </c:pt>
                <c:pt idx="3">
                  <c:v>24.015444015444015</c:v>
                </c:pt>
                <c:pt idx="4">
                  <c:v>28.601694915254239</c:v>
                </c:pt>
                <c:pt idx="5">
                  <c:v>6.0288808664259932</c:v>
                </c:pt>
                <c:pt idx="6">
                  <c:v>46.45669291338583</c:v>
                </c:pt>
                <c:pt idx="7">
                  <c:v>36.692506459948319</c:v>
                </c:pt>
                <c:pt idx="8">
                  <c:v>26.397515527950311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6E-E44B-8BF1-3136B24F6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9194992"/>
        <c:axId val="1939196640"/>
      </c:barChart>
      <c:catAx>
        <c:axId val="193919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9196640"/>
        <c:crosses val="autoZero"/>
        <c:auto val="1"/>
        <c:lblAlgn val="ctr"/>
        <c:lblOffset val="100"/>
        <c:noMultiLvlLbl val="0"/>
      </c:catAx>
      <c:valAx>
        <c:axId val="193919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9194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'Fractionation quantification'!$AV$7</c:f>
              <c:strCache>
                <c:ptCount val="1"/>
                <c:pt idx="0">
                  <c:v>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quantification'!$AV$8:$AV$16</c:f>
              <c:numCache>
                <c:formatCode>General</c:formatCode>
                <c:ptCount val="9"/>
                <c:pt idx="0">
                  <c:v>208.23529411764707</c:v>
                </c:pt>
                <c:pt idx="1">
                  <c:v>82.745098039215677</c:v>
                </c:pt>
                <c:pt idx="2">
                  <c:v>223.52941176470588</c:v>
                </c:pt>
                <c:pt idx="3">
                  <c:v>36.470588235294116</c:v>
                </c:pt>
                <c:pt idx="4">
                  <c:v>83.921568627450981</c:v>
                </c:pt>
                <c:pt idx="5">
                  <c:v>70.196078431372541</c:v>
                </c:pt>
                <c:pt idx="6">
                  <c:v>223.92156862745099</c:v>
                </c:pt>
                <c:pt idx="7">
                  <c:v>100</c:v>
                </c:pt>
                <c:pt idx="8">
                  <c:v>125.49019607843137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B-A248-9980-F40ABCD23990}"/>
            </c:ext>
          </c:extLst>
        </c:ser>
        <c:ser>
          <c:idx val="1"/>
          <c:order val="1"/>
          <c:tx>
            <c:strRef>
              <c:f>'Fractionation quantification'!$AW$7</c:f>
              <c:strCache>
                <c:ptCount val="1"/>
                <c:pt idx="0">
                  <c:v>SN1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quantification'!$AW$8:$AW$16</c:f>
              <c:numCache>
                <c:formatCode>General</c:formatCode>
                <c:ptCount val="9"/>
                <c:pt idx="0">
                  <c:v>34.27495291902072</c:v>
                </c:pt>
                <c:pt idx="1">
                  <c:v>4.488151658767773</c:v>
                </c:pt>
                <c:pt idx="2">
                  <c:v>12.350877192982457</c:v>
                </c:pt>
                <c:pt idx="3">
                  <c:v>37.526881720430104</c:v>
                </c:pt>
                <c:pt idx="4">
                  <c:v>27.429906542056077</c:v>
                </c:pt>
                <c:pt idx="5">
                  <c:v>24.525139664804467</c:v>
                </c:pt>
                <c:pt idx="6">
                  <c:v>4.2907180385288965</c:v>
                </c:pt>
                <c:pt idx="7">
                  <c:v>14.627450980392156</c:v>
                </c:pt>
                <c:pt idx="8">
                  <c:v>26.718750000000004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B-A248-9980-F40ABCD23990}"/>
            </c:ext>
          </c:extLst>
        </c:ser>
        <c:ser>
          <c:idx val="2"/>
          <c:order val="2"/>
          <c:tx>
            <c:strRef>
              <c:f>'Fractionation quantification'!$AX$7</c:f>
              <c:strCache>
                <c:ptCount val="1"/>
                <c:pt idx="0">
                  <c:v>P1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quantification'!$AX$8:$AX$16</c:f>
              <c:numCache>
                <c:formatCode>General</c:formatCode>
                <c:ptCount val="9"/>
                <c:pt idx="0">
                  <c:v>66.666666666666657</c:v>
                </c:pt>
                <c:pt idx="1">
                  <c:v>79.620853080568722</c:v>
                </c:pt>
                <c:pt idx="2">
                  <c:v>73.15789473684211</c:v>
                </c:pt>
                <c:pt idx="3">
                  <c:v>117.20430107526883</c:v>
                </c:pt>
                <c:pt idx="4">
                  <c:v>83.177570093457945</c:v>
                </c:pt>
                <c:pt idx="5">
                  <c:v>75.41899441340783</c:v>
                </c:pt>
                <c:pt idx="6">
                  <c:v>58.844133099824866</c:v>
                </c:pt>
                <c:pt idx="7">
                  <c:v>91.764705882352942</c:v>
                </c:pt>
                <c:pt idx="8">
                  <c:v>81.25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6B-A248-9980-F40ABCD23990}"/>
            </c:ext>
          </c:extLst>
        </c:ser>
        <c:ser>
          <c:idx val="3"/>
          <c:order val="3"/>
          <c:tx>
            <c:strRef>
              <c:f>'Fractionation quantification'!$AY$7</c:f>
              <c:strCache>
                <c:ptCount val="1"/>
                <c:pt idx="0">
                  <c:v>SN2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quantification'!$AY$8:$AY$16</c:f>
              <c:numCache>
                <c:formatCode>General</c:formatCode>
                <c:ptCount val="9"/>
                <c:pt idx="0">
                  <c:v>20.33898305084746</c:v>
                </c:pt>
                <c:pt idx="1">
                  <c:v>80.09478672985783</c:v>
                </c:pt>
                <c:pt idx="2">
                  <c:v>64.912280701754383</c:v>
                </c:pt>
                <c:pt idx="3">
                  <c:v>99.247311827956992</c:v>
                </c:pt>
                <c:pt idx="4">
                  <c:v>68.691588785046733</c:v>
                </c:pt>
                <c:pt idx="5">
                  <c:v>66.480446927374302</c:v>
                </c:pt>
                <c:pt idx="6">
                  <c:v>49.387040280210158</c:v>
                </c:pt>
                <c:pt idx="7">
                  <c:v>68.627450980392155</c:v>
                </c:pt>
                <c:pt idx="8">
                  <c:v>74.0625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6B-A248-9980-F40ABCD23990}"/>
            </c:ext>
          </c:extLst>
        </c:ser>
        <c:ser>
          <c:idx val="4"/>
          <c:order val="4"/>
          <c:tx>
            <c:strRef>
              <c:f>'Fractionation quantification'!$AZ$7</c:f>
              <c:strCache>
                <c:ptCount val="1"/>
                <c:pt idx="0">
                  <c:v>P2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quantification'!$AZ$8:$AZ$16</c:f>
              <c:numCache>
                <c:formatCode>General</c:formatCode>
                <c:ptCount val="9"/>
                <c:pt idx="0">
                  <c:v>32.391713747645952</c:v>
                </c:pt>
                <c:pt idx="1">
                  <c:v>16.540284360189574</c:v>
                </c:pt>
                <c:pt idx="2">
                  <c:v>11.666666666666666</c:v>
                </c:pt>
                <c:pt idx="3">
                  <c:v>12.580645161290322</c:v>
                </c:pt>
                <c:pt idx="4">
                  <c:v>10.654205607476635</c:v>
                </c:pt>
                <c:pt idx="5">
                  <c:v>7.6536312849162016</c:v>
                </c:pt>
                <c:pt idx="6">
                  <c:v>7.7408056042031523</c:v>
                </c:pt>
                <c:pt idx="7">
                  <c:v>11.96078431372549</c:v>
                </c:pt>
                <c:pt idx="8">
                  <c:v>12.25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6B-A248-9980-F40ABCD23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9554384"/>
        <c:axId val="1939556032"/>
      </c:barChart>
      <c:catAx>
        <c:axId val="193955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9556032"/>
        <c:crosses val="autoZero"/>
        <c:auto val="1"/>
        <c:lblAlgn val="ctr"/>
        <c:lblOffset val="100"/>
        <c:noMultiLvlLbl val="0"/>
      </c:catAx>
      <c:valAx>
        <c:axId val="193955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9554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GFP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'Fractionation quantification'!$BA$7</c:f>
              <c:strCache>
                <c:ptCount val="1"/>
                <c:pt idx="0">
                  <c:v>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quantification'!$BA$8:$BA$16</c:f>
              <c:numCache>
                <c:formatCode>General</c:formatCode>
                <c:ptCount val="9"/>
                <c:pt idx="0">
                  <c:v>127.48299319727892</c:v>
                </c:pt>
                <c:pt idx="1">
                  <c:v>87.210884353741491</c:v>
                </c:pt>
                <c:pt idx="2">
                  <c:v>152.38095238095238</c:v>
                </c:pt>
                <c:pt idx="3">
                  <c:v>25.442176870748302</c:v>
                </c:pt>
                <c:pt idx="4">
                  <c:v>111.29251700680271</c:v>
                </c:pt>
                <c:pt idx="5">
                  <c:v>77.551020408163268</c:v>
                </c:pt>
                <c:pt idx="6">
                  <c:v>168.70748299319729</c:v>
                </c:pt>
                <c:pt idx="7">
                  <c:v>51.428571428571423</c:v>
                </c:pt>
                <c:pt idx="8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19-4F43-B5A1-E2E7F5BE5D54}"/>
            </c:ext>
          </c:extLst>
        </c:ser>
        <c:ser>
          <c:idx val="1"/>
          <c:order val="1"/>
          <c:tx>
            <c:strRef>
              <c:f>'Fractionation quantification'!$BB$7</c:f>
              <c:strCache>
                <c:ptCount val="1"/>
                <c:pt idx="0">
                  <c:v>SN1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quantification'!$BB$8:$BB$16</c:f>
              <c:numCache>
                <c:formatCode>General</c:formatCode>
                <c:ptCount val="9"/>
                <c:pt idx="0">
                  <c:v>76.307363927427957</c:v>
                </c:pt>
                <c:pt idx="1">
                  <c:v>30.733229329173167</c:v>
                </c:pt>
                <c:pt idx="2">
                  <c:v>54.642857142857139</c:v>
                </c:pt>
                <c:pt idx="3">
                  <c:v>59.893048128342244</c:v>
                </c:pt>
                <c:pt idx="4">
                  <c:v>73.960880195599017</c:v>
                </c:pt>
                <c:pt idx="5">
                  <c:v>64.736842105263165</c:v>
                </c:pt>
                <c:pt idx="6">
                  <c:v>19.596774193548384</c:v>
                </c:pt>
                <c:pt idx="7">
                  <c:v>47.619047619047613</c:v>
                </c:pt>
                <c:pt idx="8">
                  <c:v>54.829931972789112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19-4F43-B5A1-E2E7F5BE5D54}"/>
            </c:ext>
          </c:extLst>
        </c:ser>
        <c:ser>
          <c:idx val="2"/>
          <c:order val="2"/>
          <c:tx>
            <c:strRef>
              <c:f>'Fractionation quantification'!$BC$7</c:f>
              <c:strCache>
                <c:ptCount val="1"/>
                <c:pt idx="0">
                  <c:v>P1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quantification'!$BC$8:$BC$16</c:f>
              <c:numCache>
                <c:formatCode>General</c:formatCode>
                <c:ptCount val="9"/>
                <c:pt idx="0">
                  <c:v>1.2273212379935965</c:v>
                </c:pt>
                <c:pt idx="1">
                  <c:v>34.789391575663025</c:v>
                </c:pt>
                <c:pt idx="2">
                  <c:v>29.464285714285715</c:v>
                </c:pt>
                <c:pt idx="3">
                  <c:v>34.652406417112296</c:v>
                </c:pt>
                <c:pt idx="4">
                  <c:v>16.014669926650367</c:v>
                </c:pt>
                <c:pt idx="5">
                  <c:v>2.5789473684210527</c:v>
                </c:pt>
                <c:pt idx="6">
                  <c:v>38.306451612903224</c:v>
                </c:pt>
                <c:pt idx="7">
                  <c:v>35.978835978835974</c:v>
                </c:pt>
                <c:pt idx="8">
                  <c:v>14.013605442176871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19-4F43-B5A1-E2E7F5BE5D54}"/>
            </c:ext>
          </c:extLst>
        </c:ser>
        <c:ser>
          <c:idx val="3"/>
          <c:order val="3"/>
          <c:tx>
            <c:strRef>
              <c:f>'Fractionation quantification'!$BD$7</c:f>
              <c:strCache>
                <c:ptCount val="1"/>
                <c:pt idx="0">
                  <c:v>SN2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quantification'!$BD$8:$BD$16</c:f>
              <c:numCache>
                <c:formatCode>General</c:formatCode>
                <c:ptCount val="9"/>
                <c:pt idx="0">
                  <c:v>0.86339381003201709</c:v>
                </c:pt>
                <c:pt idx="1">
                  <c:v>37.285491419656786</c:v>
                </c:pt>
                <c:pt idx="2">
                  <c:v>22.5</c:v>
                </c:pt>
                <c:pt idx="3">
                  <c:v>20.855614973262032</c:v>
                </c:pt>
                <c:pt idx="4">
                  <c:v>15.036674816625917</c:v>
                </c:pt>
                <c:pt idx="5">
                  <c:v>2.6666666666666665</c:v>
                </c:pt>
                <c:pt idx="6">
                  <c:v>23.790322580645164</c:v>
                </c:pt>
                <c:pt idx="7">
                  <c:v>25.661375661375661</c:v>
                </c:pt>
                <c:pt idx="8">
                  <c:v>10.857142857142858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19-4F43-B5A1-E2E7F5BE5D54}"/>
            </c:ext>
          </c:extLst>
        </c:ser>
        <c:ser>
          <c:idx val="4"/>
          <c:order val="4"/>
          <c:tx>
            <c:strRef>
              <c:f>'Fractionation quantification'!$BE$7</c:f>
              <c:strCache>
                <c:ptCount val="1"/>
                <c:pt idx="0">
                  <c:v>P2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quantification'!$BE$8:$BE$16</c:f>
              <c:numCache>
                <c:formatCode>General</c:formatCode>
                <c:ptCount val="9"/>
                <c:pt idx="0">
                  <c:v>1.216648879402348</c:v>
                </c:pt>
                <c:pt idx="1">
                  <c:v>0.38377535101404053</c:v>
                </c:pt>
                <c:pt idx="2">
                  <c:v>0.61696428571428574</c:v>
                </c:pt>
                <c:pt idx="3">
                  <c:v>0.21550802139037434</c:v>
                </c:pt>
                <c:pt idx="4">
                  <c:v>0.24938875305623473</c:v>
                </c:pt>
                <c:pt idx="5">
                  <c:v>0.54736842105263162</c:v>
                </c:pt>
                <c:pt idx="6">
                  <c:v>1.7903225806451613</c:v>
                </c:pt>
                <c:pt idx="7">
                  <c:v>0.25529100529100529</c:v>
                </c:pt>
                <c:pt idx="8">
                  <c:v>0.42585034013605438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19-4F43-B5A1-E2E7F5BE5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2421936"/>
        <c:axId val="1938628688"/>
      </c:barChart>
      <c:catAx>
        <c:axId val="191242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8628688"/>
        <c:crosses val="autoZero"/>
        <c:auto val="1"/>
        <c:lblAlgn val="ctr"/>
        <c:lblOffset val="100"/>
        <c:noMultiLvlLbl val="0"/>
      </c:catAx>
      <c:valAx>
        <c:axId val="193862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2421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TbPFR1,2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'Fractionation quantification'!$BF$7</c:f>
              <c:strCache>
                <c:ptCount val="1"/>
                <c:pt idx="0">
                  <c:v>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quantification'!$BF$8:$BF$16</c:f>
              <c:numCache>
                <c:formatCode>General</c:formatCode>
                <c:ptCount val="9"/>
                <c:pt idx="0">
                  <c:v>84.881602914389802</c:v>
                </c:pt>
                <c:pt idx="1">
                  <c:v>114.75409836065573</c:v>
                </c:pt>
                <c:pt idx="2">
                  <c:v>106.37522768670308</c:v>
                </c:pt>
                <c:pt idx="3">
                  <c:v>52.276867030965391</c:v>
                </c:pt>
                <c:pt idx="4">
                  <c:v>67.941712204007288</c:v>
                </c:pt>
                <c:pt idx="5">
                  <c:v>53.187613843351542</c:v>
                </c:pt>
                <c:pt idx="6">
                  <c:v>159.19854280510017</c:v>
                </c:pt>
                <c:pt idx="7">
                  <c:v>100</c:v>
                </c:pt>
                <c:pt idx="8">
                  <c:v>116.2112932604736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C-3149-9BFB-5E8E2A3CA588}"/>
            </c:ext>
          </c:extLst>
        </c:ser>
        <c:ser>
          <c:idx val="1"/>
          <c:order val="1"/>
          <c:tx>
            <c:strRef>
              <c:f>'Fractionation quantification'!$BG$7</c:f>
              <c:strCache>
                <c:ptCount val="1"/>
                <c:pt idx="0">
                  <c:v>SN1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quantification'!$BG$8:$BG$16</c:f>
              <c:numCache>
                <c:formatCode>General</c:formatCode>
                <c:ptCount val="9"/>
                <c:pt idx="0">
                  <c:v>12.446351931330472</c:v>
                </c:pt>
                <c:pt idx="1">
                  <c:v>0.61746031746031749</c:v>
                </c:pt>
                <c:pt idx="2">
                  <c:v>6.6780821917808222</c:v>
                </c:pt>
                <c:pt idx="3">
                  <c:v>10.069686411149824</c:v>
                </c:pt>
                <c:pt idx="4">
                  <c:v>11.715817694369973</c:v>
                </c:pt>
                <c:pt idx="5">
                  <c:v>14.452054794520548</c:v>
                </c:pt>
                <c:pt idx="6">
                  <c:v>1.4416475972540046</c:v>
                </c:pt>
                <c:pt idx="7">
                  <c:v>2.6411657559198543</c:v>
                </c:pt>
                <c:pt idx="8">
                  <c:v>12.100313479623823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C-3149-9BFB-5E8E2A3CA588}"/>
            </c:ext>
          </c:extLst>
        </c:ser>
        <c:ser>
          <c:idx val="2"/>
          <c:order val="2"/>
          <c:tx>
            <c:strRef>
              <c:f>'Fractionation quantification'!$BH$7</c:f>
              <c:strCache>
                <c:ptCount val="1"/>
                <c:pt idx="0">
                  <c:v>P1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quantification'!$BH$8:$BH$16</c:f>
              <c:numCache>
                <c:formatCode>General</c:formatCode>
                <c:ptCount val="9"/>
                <c:pt idx="0">
                  <c:v>100.42918454935624</c:v>
                </c:pt>
                <c:pt idx="1">
                  <c:v>95.714285714285722</c:v>
                </c:pt>
                <c:pt idx="2">
                  <c:v>97.43150684931507</c:v>
                </c:pt>
                <c:pt idx="3">
                  <c:v>100.34843205574913</c:v>
                </c:pt>
                <c:pt idx="4">
                  <c:v>106.70241286863271</c:v>
                </c:pt>
                <c:pt idx="5">
                  <c:v>94.863013698630141</c:v>
                </c:pt>
                <c:pt idx="6">
                  <c:v>97.597254004576655</c:v>
                </c:pt>
                <c:pt idx="7">
                  <c:v>84.153005464480884</c:v>
                </c:pt>
                <c:pt idx="8">
                  <c:v>68.181818181818173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C-3149-9BFB-5E8E2A3CA588}"/>
            </c:ext>
          </c:extLst>
        </c:ser>
        <c:ser>
          <c:idx val="3"/>
          <c:order val="3"/>
          <c:tx>
            <c:strRef>
              <c:f>'Fractionation quantification'!$BI$7</c:f>
              <c:strCache>
                <c:ptCount val="1"/>
                <c:pt idx="0">
                  <c:v>SN2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quantification'!$BI$8:$BI$16</c:f>
              <c:numCache>
                <c:formatCode>General</c:formatCode>
                <c:ptCount val="9"/>
                <c:pt idx="0">
                  <c:v>24.403669724770644</c:v>
                </c:pt>
                <c:pt idx="1">
                  <c:v>14.845938375350141</c:v>
                </c:pt>
                <c:pt idx="2">
                  <c:v>5.4280821917808222</c:v>
                </c:pt>
                <c:pt idx="3">
                  <c:v>9.89547038327526</c:v>
                </c:pt>
                <c:pt idx="4">
                  <c:v>2.9222520107238603</c:v>
                </c:pt>
                <c:pt idx="5">
                  <c:v>40.753424657534246</c:v>
                </c:pt>
                <c:pt idx="6">
                  <c:v>4.1304347826086953</c:v>
                </c:pt>
                <c:pt idx="7">
                  <c:v>2.9508196721311477</c:v>
                </c:pt>
                <c:pt idx="8">
                  <c:v>5.1724137931034484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C-3149-9BFB-5E8E2A3CA588}"/>
            </c:ext>
          </c:extLst>
        </c:ser>
        <c:ser>
          <c:idx val="4"/>
          <c:order val="4"/>
          <c:tx>
            <c:strRef>
              <c:f>'Fractionation quantification'!$BJ$7</c:f>
              <c:strCache>
                <c:ptCount val="1"/>
                <c:pt idx="0">
                  <c:v>P2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'Fractionation quantification'!$BJ$8:$BJ$16</c:f>
              <c:numCache>
                <c:formatCode>General</c:formatCode>
                <c:ptCount val="9"/>
                <c:pt idx="0">
                  <c:v>100</c:v>
                </c:pt>
                <c:pt idx="1">
                  <c:v>98.571428571428584</c:v>
                </c:pt>
                <c:pt idx="2">
                  <c:v>100.513698630137</c:v>
                </c:pt>
                <c:pt idx="3">
                  <c:v>69.337979094076658</c:v>
                </c:pt>
                <c:pt idx="4">
                  <c:v>64.611260053619304</c:v>
                </c:pt>
                <c:pt idx="5">
                  <c:v>61.986301369863014</c:v>
                </c:pt>
                <c:pt idx="6">
                  <c:v>96.453089244851256</c:v>
                </c:pt>
                <c:pt idx="7">
                  <c:v>72.131147540983605</c:v>
                </c:pt>
                <c:pt idx="8">
                  <c:v>102.97805642633229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5C-3149-9BFB-5E8E2A3CA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1530688"/>
        <c:axId val="1937855648"/>
      </c:barChart>
      <c:catAx>
        <c:axId val="191153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7855648"/>
        <c:crosses val="autoZero"/>
        <c:auto val="1"/>
        <c:lblAlgn val="ctr"/>
        <c:lblOffset val="100"/>
        <c:noMultiLvlLbl val="0"/>
      </c:catAx>
      <c:valAx>
        <c:axId val="193785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153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679450</xdr:colOff>
      <xdr:row>17</xdr:row>
      <xdr:rowOff>127000</xdr:rowOff>
    </xdr:from>
    <xdr:to>
      <xdr:col>49</xdr:col>
      <xdr:colOff>742950</xdr:colOff>
      <xdr:row>44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BC95512-2EA4-634C-A744-58D2276B6E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654050</xdr:colOff>
      <xdr:row>45</xdr:row>
      <xdr:rowOff>82550</xdr:rowOff>
    </xdr:from>
    <xdr:to>
      <xdr:col>49</xdr:col>
      <xdr:colOff>717550</xdr:colOff>
      <xdr:row>72</xdr:row>
      <xdr:rowOff>82550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17DD8EF-CB6C-EA4F-8895-DD75B936FF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50</xdr:col>
      <xdr:colOff>31750</xdr:colOff>
      <xdr:row>17</xdr:row>
      <xdr:rowOff>120650</xdr:rowOff>
    </xdr:from>
    <xdr:to>
      <xdr:col>61</xdr:col>
      <xdr:colOff>95250</xdr:colOff>
      <xdr:row>44</xdr:row>
      <xdr:rowOff>120650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1F4DBE0-A32E-6043-AE0F-CA53706425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819150</xdr:colOff>
      <xdr:row>45</xdr:row>
      <xdr:rowOff>82550</xdr:rowOff>
    </xdr:from>
    <xdr:to>
      <xdr:col>61</xdr:col>
      <xdr:colOff>57150</xdr:colOff>
      <xdr:row>72</xdr:row>
      <xdr:rowOff>82550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C1B081A1-57FC-F14F-9969-90AF24E5BF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255A7-6B64-5C46-AED5-556F76D2F2DF}">
  <dimension ref="A1"/>
  <sheetViews>
    <sheetView workbookViewId="0"/>
  </sheetViews>
  <sheetFormatPr baseColWidth="10" defaultRowHeight="16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49BB5-BB92-7648-B056-FEC192A3973D}">
  <dimension ref="A1:BN105"/>
  <sheetViews>
    <sheetView tabSelected="1" topLeftCell="G1" workbookViewId="0">
      <selection activeCell="A92" sqref="A92"/>
    </sheetView>
  </sheetViews>
  <sheetFormatPr baseColWidth="10" defaultRowHeight="16" x14ac:dyDescent="0.2"/>
  <cols>
    <col min="1" max="1" width="12.5" customWidth="1"/>
    <col min="37" max="37" width="17.6640625" customWidth="1"/>
    <col min="64" max="64" width="13.83203125" customWidth="1"/>
    <col min="65" max="65" width="14.5" customWidth="1"/>
  </cols>
  <sheetData>
    <row r="1" spans="1:66" x14ac:dyDescent="0.2">
      <c r="A1" s="6" t="s">
        <v>56</v>
      </c>
    </row>
    <row r="2" spans="1:66" x14ac:dyDescent="0.2">
      <c r="A2" s="3" t="s">
        <v>25</v>
      </c>
      <c r="J2" s="3" t="s">
        <v>29</v>
      </c>
      <c r="S2" s="3" t="s">
        <v>23</v>
      </c>
      <c r="AB2" s="5" t="s">
        <v>22</v>
      </c>
      <c r="AK2" s="4" t="s">
        <v>28</v>
      </c>
    </row>
    <row r="3" spans="1:66" x14ac:dyDescent="0.2">
      <c r="A3" t="s">
        <v>20</v>
      </c>
      <c r="B3" t="s">
        <v>19</v>
      </c>
      <c r="C3" t="s">
        <v>18</v>
      </c>
      <c r="D3" t="s">
        <v>4</v>
      </c>
      <c r="E3" t="s">
        <v>17</v>
      </c>
      <c r="F3" t="s">
        <v>16</v>
      </c>
      <c r="G3" t="s">
        <v>15</v>
      </c>
      <c r="H3" t="s">
        <v>14</v>
      </c>
      <c r="J3" t="s">
        <v>20</v>
      </c>
      <c r="K3" t="s">
        <v>19</v>
      </c>
      <c r="L3" t="s">
        <v>18</v>
      </c>
      <c r="M3" t="s">
        <v>4</v>
      </c>
      <c r="N3" t="s">
        <v>17</v>
      </c>
      <c r="O3" t="s">
        <v>16</v>
      </c>
      <c r="P3" t="s">
        <v>15</v>
      </c>
      <c r="Q3" t="s">
        <v>14</v>
      </c>
      <c r="S3" t="s">
        <v>20</v>
      </c>
      <c r="T3" t="s">
        <v>19</v>
      </c>
      <c r="U3" t="s">
        <v>18</v>
      </c>
      <c r="V3" t="s">
        <v>4</v>
      </c>
      <c r="W3" t="s">
        <v>17</v>
      </c>
      <c r="X3" t="s">
        <v>16</v>
      </c>
      <c r="Y3" t="s">
        <v>15</v>
      </c>
      <c r="Z3" t="s">
        <v>14</v>
      </c>
      <c r="AB3" t="s">
        <v>20</v>
      </c>
      <c r="AC3" t="s">
        <v>19</v>
      </c>
      <c r="AD3" t="s">
        <v>18</v>
      </c>
      <c r="AE3" t="s">
        <v>4</v>
      </c>
      <c r="AF3" t="s">
        <v>17</v>
      </c>
      <c r="AG3" t="s">
        <v>16</v>
      </c>
      <c r="AH3" t="s">
        <v>15</v>
      </c>
      <c r="AI3" t="s">
        <v>14</v>
      </c>
      <c r="AL3" s="3" t="s">
        <v>25</v>
      </c>
      <c r="AM3" s="3" t="s">
        <v>24</v>
      </c>
      <c r="AN3" s="3" t="s">
        <v>23</v>
      </c>
      <c r="AO3" s="2" t="s">
        <v>22</v>
      </c>
    </row>
    <row r="4" spans="1:66" x14ac:dyDescent="0.2">
      <c r="A4" t="s">
        <v>53</v>
      </c>
      <c r="B4">
        <v>800</v>
      </c>
      <c r="C4" t="s">
        <v>12</v>
      </c>
      <c r="D4">
        <v>4930</v>
      </c>
      <c r="E4">
        <v>6240</v>
      </c>
      <c r="F4">
        <v>320</v>
      </c>
      <c r="G4">
        <v>4.07</v>
      </c>
      <c r="H4" t="s">
        <v>4</v>
      </c>
      <c r="J4" t="s">
        <v>53</v>
      </c>
      <c r="K4">
        <v>800</v>
      </c>
      <c r="L4" t="s">
        <v>12</v>
      </c>
      <c r="M4">
        <v>5310</v>
      </c>
      <c r="N4">
        <v>6640</v>
      </c>
      <c r="O4">
        <v>567</v>
      </c>
      <c r="P4">
        <v>2.36</v>
      </c>
      <c r="Q4" t="s">
        <v>4</v>
      </c>
      <c r="S4" t="s">
        <v>53</v>
      </c>
      <c r="T4">
        <v>800</v>
      </c>
      <c r="U4" t="s">
        <v>12</v>
      </c>
      <c r="V4">
        <v>937</v>
      </c>
      <c r="W4">
        <v>1430</v>
      </c>
      <c r="X4">
        <v>250</v>
      </c>
      <c r="Y4">
        <v>1.96</v>
      </c>
      <c r="Z4" t="s">
        <v>4</v>
      </c>
      <c r="AB4" t="s">
        <v>53</v>
      </c>
      <c r="AC4">
        <v>700</v>
      </c>
      <c r="AD4" t="s">
        <v>12</v>
      </c>
      <c r="AE4">
        <v>46600</v>
      </c>
      <c r="AF4">
        <v>54500</v>
      </c>
      <c r="AG4">
        <v>544</v>
      </c>
      <c r="AH4">
        <v>14.5</v>
      </c>
      <c r="AI4" t="s">
        <v>4</v>
      </c>
      <c r="AL4">
        <f>AL86</f>
        <v>4425</v>
      </c>
      <c r="AM4">
        <f>MEDIAN(M4,M14,M24,M34,M44,M54,M64,M74,M84)</f>
        <v>2550</v>
      </c>
      <c r="AN4">
        <f>MEDIAN(V4,V14,V24,V34,V44,V54,V64,V74,V84)</f>
        <v>735</v>
      </c>
      <c r="AO4">
        <f>MEDIAN(AE4,AE14,AE24,AE34,AE44,AE54,AE64,AE74,AE84)</f>
        <v>54900</v>
      </c>
    </row>
    <row r="5" spans="1:66" x14ac:dyDescent="0.2">
      <c r="A5" t="s">
        <v>53</v>
      </c>
      <c r="B5">
        <v>800</v>
      </c>
      <c r="C5" t="s">
        <v>10</v>
      </c>
      <c r="D5">
        <v>2420</v>
      </c>
      <c r="E5">
        <v>3970</v>
      </c>
      <c r="F5">
        <v>351</v>
      </c>
      <c r="G5">
        <v>4.3899999999999997</v>
      </c>
      <c r="H5" t="s">
        <v>4</v>
      </c>
      <c r="J5" t="s">
        <v>53</v>
      </c>
      <c r="K5">
        <v>800</v>
      </c>
      <c r="L5" t="s">
        <v>10</v>
      </c>
      <c r="M5">
        <v>1820</v>
      </c>
      <c r="N5">
        <v>2530</v>
      </c>
      <c r="O5">
        <v>312</v>
      </c>
      <c r="P5">
        <v>2.29</v>
      </c>
      <c r="Q5" t="s">
        <v>4</v>
      </c>
      <c r="S5" t="s">
        <v>53</v>
      </c>
      <c r="T5">
        <v>800</v>
      </c>
      <c r="U5" t="s">
        <v>10</v>
      </c>
      <c r="V5">
        <v>715</v>
      </c>
      <c r="W5">
        <v>1230</v>
      </c>
      <c r="X5">
        <v>260</v>
      </c>
      <c r="Y5">
        <v>1.97</v>
      </c>
      <c r="Z5" t="s">
        <v>4</v>
      </c>
      <c r="AB5" t="s">
        <v>53</v>
      </c>
      <c r="AC5">
        <v>700</v>
      </c>
      <c r="AD5" t="s">
        <v>10</v>
      </c>
      <c r="AE5">
        <v>5800</v>
      </c>
      <c r="AF5">
        <v>8000</v>
      </c>
      <c r="AG5">
        <v>132</v>
      </c>
      <c r="AH5">
        <v>16.600000000000001</v>
      </c>
      <c r="AI5" t="s">
        <v>4</v>
      </c>
    </row>
    <row r="6" spans="1:66" x14ac:dyDescent="0.2">
      <c r="A6" t="s">
        <v>53</v>
      </c>
      <c r="B6">
        <v>800</v>
      </c>
      <c r="C6" t="s">
        <v>8</v>
      </c>
      <c r="D6">
        <v>2420</v>
      </c>
      <c r="E6">
        <v>4030</v>
      </c>
      <c r="F6">
        <v>360</v>
      </c>
      <c r="G6">
        <v>4.5</v>
      </c>
      <c r="H6" t="s">
        <v>4</v>
      </c>
      <c r="J6" t="s">
        <v>53</v>
      </c>
      <c r="K6">
        <v>800</v>
      </c>
      <c r="L6" t="s">
        <v>8</v>
      </c>
      <c r="M6">
        <v>3540</v>
      </c>
      <c r="N6">
        <v>4700</v>
      </c>
      <c r="O6">
        <v>540</v>
      </c>
      <c r="P6">
        <v>2.15</v>
      </c>
      <c r="Q6" t="s">
        <v>4</v>
      </c>
      <c r="S6" t="s">
        <v>53</v>
      </c>
      <c r="T6">
        <v>800</v>
      </c>
      <c r="U6" t="s">
        <v>8</v>
      </c>
      <c r="V6">
        <v>11.5</v>
      </c>
      <c r="W6">
        <v>604</v>
      </c>
      <c r="X6">
        <v>297</v>
      </c>
      <c r="Y6">
        <v>1.99</v>
      </c>
      <c r="Z6" t="s">
        <v>4</v>
      </c>
      <c r="AB6" t="s">
        <v>53</v>
      </c>
      <c r="AC6">
        <v>700</v>
      </c>
      <c r="AD6" t="s">
        <v>8</v>
      </c>
      <c r="AE6">
        <v>46800</v>
      </c>
      <c r="AF6">
        <v>53100</v>
      </c>
      <c r="AG6">
        <v>374</v>
      </c>
      <c r="AH6">
        <v>16.7</v>
      </c>
      <c r="AI6" t="s">
        <v>4</v>
      </c>
      <c r="AK6" s="4" t="s">
        <v>26</v>
      </c>
      <c r="AQ6" s="7" t="s">
        <v>25</v>
      </c>
      <c r="AR6" s="8"/>
      <c r="AS6" s="8"/>
      <c r="AT6" s="8"/>
      <c r="AU6" s="8"/>
      <c r="AV6" s="7" t="s">
        <v>24</v>
      </c>
      <c r="AW6" s="8"/>
      <c r="AX6" s="8"/>
      <c r="AY6" s="8"/>
      <c r="AZ6" s="8"/>
      <c r="BA6" s="7" t="s">
        <v>23</v>
      </c>
      <c r="BB6" s="8"/>
      <c r="BC6" s="8"/>
      <c r="BD6" s="8"/>
      <c r="BE6" s="8"/>
      <c r="BF6" s="9" t="s">
        <v>22</v>
      </c>
      <c r="BG6" s="8"/>
      <c r="BH6" s="8"/>
      <c r="BI6" s="8"/>
      <c r="BJ6" s="8"/>
      <c r="BM6" t="s">
        <v>55</v>
      </c>
      <c r="BN6" t="s">
        <v>54</v>
      </c>
    </row>
    <row r="7" spans="1:66" x14ac:dyDescent="0.2">
      <c r="A7" t="s">
        <v>53</v>
      </c>
      <c r="B7">
        <v>800</v>
      </c>
      <c r="C7" t="s">
        <v>7</v>
      </c>
      <c r="D7">
        <v>264</v>
      </c>
      <c r="E7">
        <v>1250</v>
      </c>
      <c r="F7">
        <v>203</v>
      </c>
      <c r="G7">
        <v>4.8499999999999996</v>
      </c>
      <c r="H7" t="s">
        <v>4</v>
      </c>
      <c r="J7" t="s">
        <v>53</v>
      </c>
      <c r="K7">
        <v>800</v>
      </c>
      <c r="L7" t="s">
        <v>7</v>
      </c>
      <c r="M7">
        <v>1080</v>
      </c>
      <c r="N7">
        <v>1590</v>
      </c>
      <c r="O7">
        <v>224</v>
      </c>
      <c r="P7">
        <v>2.2799999999999998</v>
      </c>
      <c r="Q7" t="s">
        <v>4</v>
      </c>
      <c r="S7" t="s">
        <v>53</v>
      </c>
      <c r="T7">
        <v>800</v>
      </c>
      <c r="U7" t="s">
        <v>7</v>
      </c>
      <c r="V7">
        <v>8.09</v>
      </c>
      <c r="W7">
        <v>353</v>
      </c>
      <c r="X7">
        <v>175</v>
      </c>
      <c r="Y7">
        <v>2.06</v>
      </c>
      <c r="Z7" t="s">
        <v>4</v>
      </c>
      <c r="AB7" t="s">
        <v>53</v>
      </c>
      <c r="AC7">
        <v>700</v>
      </c>
      <c r="AD7" t="s">
        <v>7</v>
      </c>
      <c r="AE7">
        <v>9000</v>
      </c>
      <c r="AF7">
        <v>13300</v>
      </c>
      <c r="AG7">
        <v>248</v>
      </c>
      <c r="AH7">
        <v>17.3</v>
      </c>
      <c r="AI7" t="s">
        <v>4</v>
      </c>
      <c r="AL7" s="3" t="s">
        <v>25</v>
      </c>
      <c r="AM7" s="3" t="s">
        <v>24</v>
      </c>
      <c r="AN7" s="3" t="s">
        <v>23</v>
      </c>
      <c r="AO7" s="2" t="s">
        <v>22</v>
      </c>
      <c r="AQ7" s="8" t="s">
        <v>12</v>
      </c>
      <c r="AR7" s="8" t="s">
        <v>10</v>
      </c>
      <c r="AS7" s="8" t="s">
        <v>8</v>
      </c>
      <c r="AT7" s="8" t="s">
        <v>7</v>
      </c>
      <c r="AU7" s="8" t="s">
        <v>5</v>
      </c>
      <c r="AV7" s="8" t="s">
        <v>12</v>
      </c>
      <c r="AW7" s="8" t="s">
        <v>10</v>
      </c>
      <c r="AX7" s="8" t="s">
        <v>8</v>
      </c>
      <c r="AY7" s="8" t="s">
        <v>7</v>
      </c>
      <c r="AZ7" s="8" t="s">
        <v>5</v>
      </c>
      <c r="BA7" s="8" t="s">
        <v>12</v>
      </c>
      <c r="BB7" s="8" t="s">
        <v>10</v>
      </c>
      <c r="BC7" s="8" t="s">
        <v>8</v>
      </c>
      <c r="BD7" s="8" t="s">
        <v>7</v>
      </c>
      <c r="BE7" s="8" t="s">
        <v>5</v>
      </c>
      <c r="BF7" s="8" t="s">
        <v>12</v>
      </c>
      <c r="BG7" s="8" t="s">
        <v>10</v>
      </c>
      <c r="BH7" s="8" t="s">
        <v>8</v>
      </c>
      <c r="BI7" s="8" t="s">
        <v>7</v>
      </c>
      <c r="BJ7" s="8" t="s">
        <v>5</v>
      </c>
      <c r="BM7">
        <f>BB8</f>
        <v>76.307363927427957</v>
      </c>
      <c r="BN7">
        <f>BB12</f>
        <v>73.960880195599017</v>
      </c>
    </row>
    <row r="8" spans="1:66" x14ac:dyDescent="0.2">
      <c r="A8" t="s">
        <v>53</v>
      </c>
      <c r="B8">
        <v>800</v>
      </c>
      <c r="C8" t="s">
        <v>5</v>
      </c>
      <c r="D8">
        <v>1860</v>
      </c>
      <c r="E8">
        <v>3840</v>
      </c>
      <c r="F8">
        <v>392</v>
      </c>
      <c r="G8">
        <v>5.05</v>
      </c>
      <c r="H8" t="s">
        <v>4</v>
      </c>
      <c r="J8" t="s">
        <v>53</v>
      </c>
      <c r="K8">
        <v>800</v>
      </c>
      <c r="L8" t="s">
        <v>5</v>
      </c>
      <c r="M8">
        <v>1720</v>
      </c>
      <c r="N8">
        <v>2070</v>
      </c>
      <c r="O8">
        <v>156</v>
      </c>
      <c r="P8">
        <v>2.29</v>
      </c>
      <c r="Q8" t="s">
        <v>4</v>
      </c>
      <c r="S8" t="s">
        <v>53</v>
      </c>
      <c r="T8">
        <v>800</v>
      </c>
      <c r="U8" t="s">
        <v>5</v>
      </c>
      <c r="V8">
        <v>11.4</v>
      </c>
      <c r="W8">
        <v>468</v>
      </c>
      <c r="X8">
        <v>216</v>
      </c>
      <c r="Y8">
        <v>2.11</v>
      </c>
      <c r="Z8" t="s">
        <v>4</v>
      </c>
      <c r="AB8" t="s">
        <v>53</v>
      </c>
      <c r="AC8">
        <v>700</v>
      </c>
      <c r="AD8" t="s">
        <v>5</v>
      </c>
      <c r="AE8">
        <v>46600</v>
      </c>
      <c r="AF8">
        <v>56300</v>
      </c>
      <c r="AG8">
        <v>527</v>
      </c>
      <c r="AH8">
        <v>18.399999999999999</v>
      </c>
      <c r="AI8" t="s">
        <v>4</v>
      </c>
      <c r="AK8" t="s">
        <v>21</v>
      </c>
      <c r="AL8">
        <f>D4/AL4*100</f>
        <v>111.41242937853106</v>
      </c>
      <c r="AM8">
        <f>M4/AM4*100</f>
        <v>208.23529411764707</v>
      </c>
      <c r="AN8">
        <f>V4/AN4*100</f>
        <v>127.48299319727892</v>
      </c>
      <c r="AO8">
        <f>AE4/AO4*100</f>
        <v>84.881602914389802</v>
      </c>
      <c r="AQ8" s="8">
        <f>AL8</f>
        <v>111.41242937853106</v>
      </c>
      <c r="AR8" s="8">
        <f>D5/D4*100</f>
        <v>49.087221095334691</v>
      </c>
      <c r="AS8" s="8">
        <f>D6/D4*100</f>
        <v>49.087221095334691</v>
      </c>
      <c r="AT8" s="8">
        <f>D7/D4*100</f>
        <v>5.3549695740365113</v>
      </c>
      <c r="AU8" s="8">
        <f>D8/D4*100</f>
        <v>37.728194726166329</v>
      </c>
      <c r="AV8" s="8">
        <f>AM8</f>
        <v>208.23529411764707</v>
      </c>
      <c r="AW8" s="8">
        <f>M5/M4*100</f>
        <v>34.27495291902072</v>
      </c>
      <c r="AX8" s="8">
        <f>M6/M4*100</f>
        <v>66.666666666666657</v>
      </c>
      <c r="AY8" s="8">
        <f>M7/M4*100</f>
        <v>20.33898305084746</v>
      </c>
      <c r="AZ8" s="8">
        <f>M8/M4*100</f>
        <v>32.391713747645952</v>
      </c>
      <c r="BA8" s="8">
        <f>AN8</f>
        <v>127.48299319727892</v>
      </c>
      <c r="BB8" s="8">
        <f>V5/V4*100</f>
        <v>76.307363927427957</v>
      </c>
      <c r="BC8" s="8">
        <f>V6/V4*100</f>
        <v>1.2273212379935965</v>
      </c>
      <c r="BD8" s="8">
        <f>V7/V4*100</f>
        <v>0.86339381003201709</v>
      </c>
      <c r="BE8" s="8">
        <f>V8/V4*100</f>
        <v>1.216648879402348</v>
      </c>
      <c r="BF8" s="8">
        <f>AO8</f>
        <v>84.881602914389802</v>
      </c>
      <c r="BG8" s="8">
        <f>AE5/AE4*100</f>
        <v>12.446351931330472</v>
      </c>
      <c r="BH8" s="8">
        <f>AE6/AE4*100</f>
        <v>100.42918454935624</v>
      </c>
      <c r="BI8" s="8">
        <f>AF7/AF4*100</f>
        <v>24.403669724770644</v>
      </c>
      <c r="BJ8" s="8">
        <f>AE8/AE4*100</f>
        <v>100</v>
      </c>
      <c r="BM8">
        <f>BB9</f>
        <v>30.733229329173167</v>
      </c>
      <c r="BN8">
        <f>BB13</f>
        <v>64.736842105263165</v>
      </c>
    </row>
    <row r="9" spans="1:66" x14ac:dyDescent="0.2">
      <c r="AK9" t="s">
        <v>13</v>
      </c>
      <c r="AL9">
        <f>D14/AL4*100</f>
        <v>90.395480225988706</v>
      </c>
      <c r="AM9">
        <f>M14/AM4*100</f>
        <v>82.745098039215677</v>
      </c>
      <c r="AN9">
        <f>V14/AN4*100</f>
        <v>87.210884353741491</v>
      </c>
      <c r="AO9">
        <f>AE14/AO4*100</f>
        <v>114.75409836065573</v>
      </c>
      <c r="AQ9" s="8">
        <f>AL9</f>
        <v>90.395480225988706</v>
      </c>
      <c r="AR9" s="8">
        <f>D15/D14*100</f>
        <v>10.299999999999999</v>
      </c>
      <c r="AS9" s="8">
        <f>D16/D14*100</f>
        <v>80.75</v>
      </c>
      <c r="AT9" s="8">
        <f>D17/D14*100</f>
        <v>17.974999999999998</v>
      </c>
      <c r="AU9" s="8">
        <f>D18/D14*100</f>
        <v>76.75</v>
      </c>
      <c r="AV9" s="8">
        <f>AM9</f>
        <v>82.745098039215677</v>
      </c>
      <c r="AW9" s="8">
        <f>M15/M14*100</f>
        <v>4.488151658767773</v>
      </c>
      <c r="AX9" s="8">
        <f>M16/M14*100</f>
        <v>79.620853080568722</v>
      </c>
      <c r="AY9" s="8">
        <f>M17/M14*100</f>
        <v>80.09478672985783</v>
      </c>
      <c r="AZ9" s="8">
        <f>M18/M14*100</f>
        <v>16.540284360189574</v>
      </c>
      <c r="BA9" s="8">
        <f>AN9</f>
        <v>87.210884353741491</v>
      </c>
      <c r="BB9" s="8">
        <f>V15/V14*100</f>
        <v>30.733229329173167</v>
      </c>
      <c r="BC9" s="8">
        <f>V16/V14*100</f>
        <v>34.789391575663025</v>
      </c>
      <c r="BD9" s="8">
        <f>V17/V14*100</f>
        <v>37.285491419656786</v>
      </c>
      <c r="BE9" s="8">
        <f>V18/V14*100</f>
        <v>0.38377535101404053</v>
      </c>
      <c r="BF9" s="8">
        <f>AO9</f>
        <v>114.75409836065573</v>
      </c>
      <c r="BG9" s="8">
        <f>AE15/AE14*100</f>
        <v>0.61746031746031749</v>
      </c>
      <c r="BH9" s="8">
        <f>AE16/AE14*100</f>
        <v>95.714285714285722</v>
      </c>
      <c r="BI9" s="8">
        <f>AF17/AF14*100</f>
        <v>14.845938375350141</v>
      </c>
      <c r="BJ9" s="8">
        <f>AE18/AE14*100</f>
        <v>98.571428571428584</v>
      </c>
      <c r="BM9">
        <f>BB10</f>
        <v>54.642857142857139</v>
      </c>
      <c r="BN9">
        <f>BB15</f>
        <v>47.619047619047613</v>
      </c>
    </row>
    <row r="10" spans="1:66" x14ac:dyDescent="0.2">
      <c r="AK10" t="s">
        <v>11</v>
      </c>
      <c r="AL10">
        <f>D24/AL4*100</f>
        <v>109.60451977401129</v>
      </c>
      <c r="AM10">
        <f>M24/AM4*100</f>
        <v>223.52941176470588</v>
      </c>
      <c r="AN10">
        <f>V24/AN4*100</f>
        <v>152.38095238095238</v>
      </c>
      <c r="AO10">
        <f>AE24/AO4*100</f>
        <v>106.37522768670308</v>
      </c>
      <c r="AQ10" s="8">
        <f>AL10</f>
        <v>109.60451977401129</v>
      </c>
      <c r="AR10" s="8">
        <f>D25/D24*100</f>
        <v>48.453608247422679</v>
      </c>
      <c r="AS10" s="8">
        <f>D26/D24*100</f>
        <v>57.938144329896915</v>
      </c>
      <c r="AT10" s="8">
        <f>D27/D24*100</f>
        <v>23.505154639175256</v>
      </c>
      <c r="AU10" s="8">
        <f>D28/D24*100</f>
        <v>35.876288659793815</v>
      </c>
      <c r="AV10" s="8">
        <f>AM10</f>
        <v>223.52941176470588</v>
      </c>
      <c r="AW10" s="8">
        <f>M25/M24*100</f>
        <v>12.350877192982457</v>
      </c>
      <c r="AX10" s="8">
        <f>M26/M24*100</f>
        <v>73.15789473684211</v>
      </c>
      <c r="AY10" s="8">
        <f>M27/M24*100</f>
        <v>64.912280701754383</v>
      </c>
      <c r="AZ10" s="8">
        <f>M28/M24*100</f>
        <v>11.666666666666666</v>
      </c>
      <c r="BA10" s="8">
        <f>AN10</f>
        <v>152.38095238095238</v>
      </c>
      <c r="BB10" s="8">
        <f>V25/V24*100</f>
        <v>54.642857142857139</v>
      </c>
      <c r="BC10" s="8">
        <f>V26/V24*100</f>
        <v>29.464285714285715</v>
      </c>
      <c r="BD10" s="8">
        <f>V27/V24*100</f>
        <v>22.5</v>
      </c>
      <c r="BE10" s="8">
        <f>V28/V24*100</f>
        <v>0.61696428571428574</v>
      </c>
      <c r="BF10" s="8">
        <f>AO10</f>
        <v>106.37522768670308</v>
      </c>
      <c r="BG10" s="8">
        <f>AE25/AE24*100</f>
        <v>6.6780821917808222</v>
      </c>
      <c r="BH10" s="8">
        <f>AE26/AE24*100</f>
        <v>97.43150684931507</v>
      </c>
      <c r="BI10" s="8">
        <f>AE27/AE24*100</f>
        <v>5.4280821917808222</v>
      </c>
      <c r="BJ10" s="8">
        <f>AE28/AE24*100</f>
        <v>100.513698630137</v>
      </c>
      <c r="BM10">
        <f>BB11</f>
        <v>59.893048128342244</v>
      </c>
      <c r="BN10">
        <f>BB14</f>
        <v>19.596774193548384</v>
      </c>
    </row>
    <row r="11" spans="1:66" x14ac:dyDescent="0.2">
      <c r="A11" s="6" t="s">
        <v>52</v>
      </c>
      <c r="AK11" t="s">
        <v>9</v>
      </c>
      <c r="AL11" s="1">
        <f>D34/AL4*100</f>
        <v>58.531073446327689</v>
      </c>
      <c r="AM11" s="1">
        <f>M34/AM4*100</f>
        <v>36.470588235294116</v>
      </c>
      <c r="AN11" s="1">
        <f>V34/AN4*100</f>
        <v>25.442176870748302</v>
      </c>
      <c r="AO11" s="1">
        <f>AE34/AO4*100</f>
        <v>52.276867030965391</v>
      </c>
      <c r="AP11" s="1"/>
      <c r="AQ11" s="8">
        <f>AL11</f>
        <v>58.531073446327689</v>
      </c>
      <c r="AR11" s="8">
        <f>D35/D34*100</f>
        <v>38.610038610038607</v>
      </c>
      <c r="AS11" s="8">
        <f>D36/D34*100</f>
        <v>40.54054054054054</v>
      </c>
      <c r="AT11" s="8">
        <f>D37/D34*100</f>
        <v>12.200772200772199</v>
      </c>
      <c r="AU11" s="8">
        <f>D38/D34*100</f>
        <v>24.015444015444015</v>
      </c>
      <c r="AV11" s="8">
        <f>AM11</f>
        <v>36.470588235294116</v>
      </c>
      <c r="AW11" s="8">
        <f>M35/M34*100</f>
        <v>37.526881720430104</v>
      </c>
      <c r="AX11" s="8">
        <f>M36/M34*100</f>
        <v>117.20430107526883</v>
      </c>
      <c r="AY11" s="8">
        <f>M37/M34*100</f>
        <v>99.247311827956992</v>
      </c>
      <c r="AZ11" s="8">
        <f>M38/M34*100</f>
        <v>12.580645161290322</v>
      </c>
      <c r="BA11" s="8">
        <f>AN11</f>
        <v>25.442176870748302</v>
      </c>
      <c r="BB11" s="8">
        <f>V35/V34*100</f>
        <v>59.893048128342244</v>
      </c>
      <c r="BC11" s="8">
        <f>V36/V34*100</f>
        <v>34.652406417112296</v>
      </c>
      <c r="BD11" s="8">
        <f>V37/V34*100</f>
        <v>20.855614973262032</v>
      </c>
      <c r="BE11" s="8">
        <f>V38/V34*100</f>
        <v>0.21550802139037434</v>
      </c>
      <c r="BF11" s="8">
        <f>AO11</f>
        <v>52.276867030965391</v>
      </c>
      <c r="BG11" s="8">
        <f>AE35/AE34*100</f>
        <v>10.069686411149824</v>
      </c>
      <c r="BH11" s="8">
        <f>AE36/AE34*100</f>
        <v>100.34843205574913</v>
      </c>
      <c r="BI11" s="8">
        <f>AE37/AE34*100</f>
        <v>9.89547038327526</v>
      </c>
      <c r="BJ11" s="8">
        <f>AE38/AE34*100</f>
        <v>69.337979094076658</v>
      </c>
      <c r="BN11">
        <f>BB16</f>
        <v>54.829931972789112</v>
      </c>
    </row>
    <row r="12" spans="1:66" x14ac:dyDescent="0.2">
      <c r="A12" s="3" t="s">
        <v>25</v>
      </c>
      <c r="J12" s="3" t="s">
        <v>29</v>
      </c>
      <c r="S12" s="3" t="s">
        <v>23</v>
      </c>
      <c r="AB12" s="5" t="s">
        <v>22</v>
      </c>
      <c r="AK12" t="s">
        <v>51</v>
      </c>
      <c r="AL12">
        <f>D44/AL4*100</f>
        <v>106.66666666666667</v>
      </c>
      <c r="AM12">
        <f>M44/AM4*100</f>
        <v>83.921568627450981</v>
      </c>
      <c r="AN12">
        <f>V44/AN4*100</f>
        <v>111.29251700680271</v>
      </c>
      <c r="AO12">
        <f>AE44/AO4*100</f>
        <v>67.941712204007288</v>
      </c>
      <c r="AQ12" s="8">
        <f>AL12</f>
        <v>106.66666666666667</v>
      </c>
      <c r="AR12" s="8">
        <f>D45/D44*100</f>
        <v>30.508474576271187</v>
      </c>
      <c r="AS12" s="8">
        <f>D46/D44*100</f>
        <v>36.228813559322035</v>
      </c>
      <c r="AT12" s="8">
        <f>D47/D44*100</f>
        <v>7.1398305084745761</v>
      </c>
      <c r="AU12" s="8">
        <f>D48/D44*100</f>
        <v>28.601694915254239</v>
      </c>
      <c r="AV12" s="8">
        <f>AM12</f>
        <v>83.921568627450981</v>
      </c>
      <c r="AW12" s="8">
        <f>M45/M44*100</f>
        <v>27.429906542056077</v>
      </c>
      <c r="AX12" s="8">
        <f>M46/M44*100</f>
        <v>83.177570093457945</v>
      </c>
      <c r="AY12" s="8">
        <f>M47/M44*100</f>
        <v>68.691588785046733</v>
      </c>
      <c r="AZ12" s="8">
        <f>M48/M44*100</f>
        <v>10.654205607476635</v>
      </c>
      <c r="BA12" s="8">
        <f>AN12</f>
        <v>111.29251700680271</v>
      </c>
      <c r="BB12" s="8">
        <f>V45/V44*100</f>
        <v>73.960880195599017</v>
      </c>
      <c r="BC12" s="8">
        <f>V46/V44*100</f>
        <v>16.014669926650367</v>
      </c>
      <c r="BD12" s="8">
        <f>V47/V44*100</f>
        <v>15.036674816625917</v>
      </c>
      <c r="BE12" s="8">
        <f>V48/V44*100</f>
        <v>0.24938875305623473</v>
      </c>
      <c r="BF12" s="8">
        <f>AO12</f>
        <v>67.941712204007288</v>
      </c>
      <c r="BG12" s="8">
        <f>AE45/AE44*100</f>
        <v>11.715817694369973</v>
      </c>
      <c r="BH12" s="8">
        <f>AE46/AE44*100</f>
        <v>106.70241286863271</v>
      </c>
      <c r="BI12" s="8">
        <f>AE47/AE44*100</f>
        <v>2.9222520107238603</v>
      </c>
      <c r="BJ12" s="8">
        <f>AE48/AE44*100</f>
        <v>64.611260053619304</v>
      </c>
    </row>
    <row r="13" spans="1:66" x14ac:dyDescent="0.2">
      <c r="A13" t="s">
        <v>20</v>
      </c>
      <c r="B13" t="s">
        <v>19</v>
      </c>
      <c r="C13" t="s">
        <v>18</v>
      </c>
      <c r="D13" t="s">
        <v>4</v>
      </c>
      <c r="E13" t="s">
        <v>17</v>
      </c>
      <c r="F13" t="s">
        <v>16</v>
      </c>
      <c r="G13" t="s">
        <v>15</v>
      </c>
      <c r="H13" t="s">
        <v>14</v>
      </c>
      <c r="J13" t="s">
        <v>20</v>
      </c>
      <c r="K13" t="s">
        <v>19</v>
      </c>
      <c r="L13" t="s">
        <v>18</v>
      </c>
      <c r="M13" t="s">
        <v>4</v>
      </c>
      <c r="N13" t="s">
        <v>17</v>
      </c>
      <c r="O13" t="s">
        <v>16</v>
      </c>
      <c r="P13" t="s">
        <v>15</v>
      </c>
      <c r="Q13" t="s">
        <v>14</v>
      </c>
      <c r="S13" t="s">
        <v>20</v>
      </c>
      <c r="T13" t="s">
        <v>19</v>
      </c>
      <c r="U13" t="s">
        <v>18</v>
      </c>
      <c r="V13" t="s">
        <v>4</v>
      </c>
      <c r="W13" t="s">
        <v>17</v>
      </c>
      <c r="X13" t="s">
        <v>16</v>
      </c>
      <c r="Y13" t="s">
        <v>15</v>
      </c>
      <c r="Z13" t="s">
        <v>14</v>
      </c>
      <c r="AB13" t="s">
        <v>20</v>
      </c>
      <c r="AC13" t="s">
        <v>19</v>
      </c>
      <c r="AD13" t="s">
        <v>18</v>
      </c>
      <c r="AE13" t="s">
        <v>4</v>
      </c>
      <c r="AF13" t="s">
        <v>17</v>
      </c>
      <c r="AG13" t="s">
        <v>16</v>
      </c>
      <c r="AH13" t="s">
        <v>15</v>
      </c>
      <c r="AI13" t="s">
        <v>14</v>
      </c>
      <c r="AK13" t="s">
        <v>50</v>
      </c>
      <c r="AL13">
        <f>D54/AL4*100</f>
        <v>62.598870056497177</v>
      </c>
      <c r="AM13">
        <f>M54/AM4*100</f>
        <v>70.196078431372541</v>
      </c>
      <c r="AN13">
        <f>V54/AN4*100</f>
        <v>77.551020408163268</v>
      </c>
      <c r="AO13">
        <f>AE54/AO4*100</f>
        <v>53.187613843351542</v>
      </c>
      <c r="AQ13" s="8">
        <f>AL13</f>
        <v>62.598870056497177</v>
      </c>
      <c r="AR13" s="8">
        <f>D55/D54*100</f>
        <v>57.400722021660656</v>
      </c>
      <c r="AS13" s="8">
        <f>D56/D54*100</f>
        <v>39.711191335740068</v>
      </c>
      <c r="AT13" s="8">
        <f>D57/D54*100</f>
        <v>14.693140794223828</v>
      </c>
      <c r="AU13" s="8">
        <f>D58/D54*100</f>
        <v>6.0288808664259932</v>
      </c>
      <c r="AV13" s="8">
        <f>AM13</f>
        <v>70.196078431372541</v>
      </c>
      <c r="AW13" s="8">
        <f>M55/M54*100</f>
        <v>24.525139664804467</v>
      </c>
      <c r="AX13" s="8">
        <f>M56/M54*100</f>
        <v>75.41899441340783</v>
      </c>
      <c r="AY13" s="8">
        <f>M57/M54*100</f>
        <v>66.480446927374302</v>
      </c>
      <c r="AZ13" s="8">
        <f>M58/M54*100</f>
        <v>7.6536312849162016</v>
      </c>
      <c r="BA13" s="8">
        <f>AN13</f>
        <v>77.551020408163268</v>
      </c>
      <c r="BB13" s="8">
        <f>V55/V54*100</f>
        <v>64.736842105263165</v>
      </c>
      <c r="BC13" s="8">
        <f>V56/V54*100</f>
        <v>2.5789473684210527</v>
      </c>
      <c r="BD13" s="8">
        <f>V57/V54*100</f>
        <v>2.6666666666666665</v>
      </c>
      <c r="BE13" s="8">
        <f>V58/V54*100</f>
        <v>0.54736842105263162</v>
      </c>
      <c r="BF13" s="8">
        <f>AO13</f>
        <v>53.187613843351542</v>
      </c>
      <c r="BG13" s="8">
        <f>AE55/AE54*100</f>
        <v>14.452054794520548</v>
      </c>
      <c r="BH13" s="8">
        <f>AE56/AE54*100</f>
        <v>94.863013698630141</v>
      </c>
      <c r="BI13" s="8">
        <f>AE57/AE54*100</f>
        <v>40.753424657534246</v>
      </c>
      <c r="BJ13" s="8">
        <f>AE58/AE54*100</f>
        <v>61.986301369863014</v>
      </c>
    </row>
    <row r="14" spans="1:66" x14ac:dyDescent="0.2">
      <c r="A14" t="s">
        <v>42</v>
      </c>
      <c r="B14">
        <v>800</v>
      </c>
      <c r="C14" t="s">
        <v>12</v>
      </c>
      <c r="D14">
        <v>4000</v>
      </c>
      <c r="E14">
        <v>5160</v>
      </c>
      <c r="F14">
        <v>225</v>
      </c>
      <c r="G14">
        <v>5.19</v>
      </c>
      <c r="H14" t="s">
        <v>4</v>
      </c>
      <c r="J14" t="s">
        <v>43</v>
      </c>
      <c r="K14">
        <v>800</v>
      </c>
      <c r="L14" t="s">
        <v>12</v>
      </c>
      <c r="M14">
        <v>2110</v>
      </c>
      <c r="N14">
        <v>3200</v>
      </c>
      <c r="O14">
        <v>270</v>
      </c>
      <c r="P14">
        <v>4.05</v>
      </c>
      <c r="Q14" t="s">
        <v>4</v>
      </c>
      <c r="S14" t="s">
        <v>43</v>
      </c>
      <c r="T14">
        <v>800</v>
      </c>
      <c r="U14" t="s">
        <v>12</v>
      </c>
      <c r="V14">
        <v>641</v>
      </c>
      <c r="W14">
        <v>1360</v>
      </c>
      <c r="X14">
        <v>312</v>
      </c>
      <c r="Y14">
        <v>2.31</v>
      </c>
      <c r="Z14" t="s">
        <v>4</v>
      </c>
      <c r="AB14" t="s">
        <v>42</v>
      </c>
      <c r="AC14">
        <v>700</v>
      </c>
      <c r="AD14" t="s">
        <v>12</v>
      </c>
      <c r="AE14">
        <v>63000</v>
      </c>
      <c r="AF14">
        <v>71400</v>
      </c>
      <c r="AG14">
        <v>364</v>
      </c>
      <c r="AH14">
        <v>22.8</v>
      </c>
      <c r="AI14" t="s">
        <v>4</v>
      </c>
      <c r="AK14" t="s">
        <v>49</v>
      </c>
      <c r="AL14">
        <f>D64/AL4*100</f>
        <v>86.101694915254228</v>
      </c>
      <c r="AM14">
        <f>M64/AM4*100</f>
        <v>223.92156862745099</v>
      </c>
      <c r="AN14">
        <f>V64/AN4*100</f>
        <v>168.70748299319729</v>
      </c>
      <c r="AO14">
        <f>AE64/AO4*100</f>
        <v>159.19854280510017</v>
      </c>
      <c r="AQ14" s="8">
        <f>AL14</f>
        <v>86.101694915254228</v>
      </c>
      <c r="AR14" s="8">
        <f>D65/D64*100</f>
        <v>11.679790026246719</v>
      </c>
      <c r="AS14" s="8">
        <f>D66/D64*100</f>
        <v>65.879265091863516</v>
      </c>
      <c r="AT14" s="8">
        <f>D67/D64*100</f>
        <v>27.296587926509186</v>
      </c>
      <c r="AU14" s="8">
        <f>D68/D64*100</f>
        <v>46.45669291338583</v>
      </c>
      <c r="AV14" s="8">
        <f>AM14</f>
        <v>223.92156862745099</v>
      </c>
      <c r="AW14" s="8">
        <f>M65/M64*100</f>
        <v>4.2907180385288965</v>
      </c>
      <c r="AX14" s="8">
        <f>M66/M64*100</f>
        <v>58.844133099824866</v>
      </c>
      <c r="AY14" s="8">
        <f>M67/M64*100</f>
        <v>49.387040280210158</v>
      </c>
      <c r="AZ14" s="8">
        <f>M68/M64*100</f>
        <v>7.7408056042031523</v>
      </c>
      <c r="BA14" s="8">
        <f>AN14</f>
        <v>168.70748299319729</v>
      </c>
      <c r="BB14" s="8">
        <f>V65/V64*100</f>
        <v>19.596774193548384</v>
      </c>
      <c r="BC14" s="8">
        <f>V66/V64*100</f>
        <v>38.306451612903224</v>
      </c>
      <c r="BD14" s="8">
        <f>V67/V64*100</f>
        <v>23.790322580645164</v>
      </c>
      <c r="BE14" s="8">
        <f>V68/V64*100</f>
        <v>1.7903225806451613</v>
      </c>
      <c r="BF14" s="8">
        <f>AO14</f>
        <v>159.19854280510017</v>
      </c>
      <c r="BG14" s="8">
        <f>AE65/AE64*100</f>
        <v>1.4416475972540046</v>
      </c>
      <c r="BH14" s="8">
        <f>AE66/AE64*100</f>
        <v>97.597254004576655</v>
      </c>
      <c r="BI14" s="8">
        <f>AE67/AE64*100</f>
        <v>4.1304347826086953</v>
      </c>
      <c r="BJ14" s="8">
        <f>AE68/AE64*100</f>
        <v>96.453089244851256</v>
      </c>
      <c r="BL14" t="s">
        <v>48</v>
      </c>
      <c r="BM14">
        <f>AVERAGE(AY8:AY16)</f>
        <v>65.760265475937786</v>
      </c>
    </row>
    <row r="15" spans="1:66" x14ac:dyDescent="0.2">
      <c r="A15" t="s">
        <v>42</v>
      </c>
      <c r="B15">
        <v>800</v>
      </c>
      <c r="C15" t="s">
        <v>10</v>
      </c>
      <c r="D15">
        <v>412</v>
      </c>
      <c r="E15">
        <v>1430</v>
      </c>
      <c r="F15">
        <v>196</v>
      </c>
      <c r="G15">
        <v>5.22</v>
      </c>
      <c r="H15" t="s">
        <v>4</v>
      </c>
      <c r="J15" t="s">
        <v>43</v>
      </c>
      <c r="K15">
        <v>800</v>
      </c>
      <c r="L15" t="s">
        <v>10</v>
      </c>
      <c r="M15">
        <v>94.7</v>
      </c>
      <c r="N15">
        <v>1120</v>
      </c>
      <c r="O15">
        <v>276</v>
      </c>
      <c r="P15">
        <v>3.72</v>
      </c>
      <c r="Q15" t="s">
        <v>4</v>
      </c>
      <c r="S15" t="s">
        <v>43</v>
      </c>
      <c r="T15">
        <v>800</v>
      </c>
      <c r="U15" t="s">
        <v>10</v>
      </c>
      <c r="V15">
        <v>197</v>
      </c>
      <c r="W15">
        <v>1350</v>
      </c>
      <c r="X15">
        <v>496</v>
      </c>
      <c r="Y15">
        <v>2.3199999999999998</v>
      </c>
      <c r="Z15" t="s">
        <v>4</v>
      </c>
      <c r="AB15" t="s">
        <v>42</v>
      </c>
      <c r="AC15">
        <v>700</v>
      </c>
      <c r="AD15" t="s">
        <v>10</v>
      </c>
      <c r="AE15">
        <v>389</v>
      </c>
      <c r="AF15">
        <v>7950</v>
      </c>
      <c r="AG15">
        <v>308</v>
      </c>
      <c r="AH15">
        <v>24.6</v>
      </c>
      <c r="AI15" t="s">
        <v>4</v>
      </c>
      <c r="AK15" t="s">
        <v>47</v>
      </c>
      <c r="AL15">
        <f>D74/AL4*100</f>
        <v>87.457627118644069</v>
      </c>
      <c r="AM15">
        <f>M74/AM4*100</f>
        <v>100</v>
      </c>
      <c r="AN15">
        <f>V74/AN4*100</f>
        <v>51.428571428571423</v>
      </c>
      <c r="AO15">
        <f>AE74/AO4*100</f>
        <v>100</v>
      </c>
      <c r="AQ15" s="8">
        <f>AL15</f>
        <v>87.457627118644069</v>
      </c>
      <c r="AR15" s="8">
        <f>D75/D74*100</f>
        <v>32.816537467700257</v>
      </c>
      <c r="AS15" s="8">
        <f>D76/D74*100</f>
        <v>42.63565891472868</v>
      </c>
      <c r="AT15" s="8">
        <f>D77/D74*100</f>
        <v>24.702842377260982</v>
      </c>
      <c r="AU15" s="8">
        <f>D78/D74*100</f>
        <v>36.692506459948319</v>
      </c>
      <c r="AV15" s="8">
        <f>AM15</f>
        <v>100</v>
      </c>
      <c r="AW15" s="8">
        <f>M75/M74*100</f>
        <v>14.627450980392156</v>
      </c>
      <c r="AX15" s="8">
        <f>M76/M74*100</f>
        <v>91.764705882352942</v>
      </c>
      <c r="AY15" s="8">
        <f>M77/M74*100</f>
        <v>68.627450980392155</v>
      </c>
      <c r="AZ15" s="8">
        <f>M78/M74*100</f>
        <v>11.96078431372549</v>
      </c>
      <c r="BA15" s="8">
        <f>AN15</f>
        <v>51.428571428571423</v>
      </c>
      <c r="BB15" s="8">
        <f>V75/V74*100</f>
        <v>47.619047619047613</v>
      </c>
      <c r="BC15" s="8">
        <f>V76/V74*100</f>
        <v>35.978835978835974</v>
      </c>
      <c r="BD15" s="8">
        <f>V77/V74*100</f>
        <v>25.661375661375661</v>
      </c>
      <c r="BE15" s="8">
        <f>V78/V74*100</f>
        <v>0.25529100529100529</v>
      </c>
      <c r="BF15" s="8">
        <f>AO15</f>
        <v>100</v>
      </c>
      <c r="BG15" s="8">
        <f>AE75/AE74*100</f>
        <v>2.6411657559198543</v>
      </c>
      <c r="BH15" s="8">
        <f>AE76/AE74*100</f>
        <v>84.153005464480884</v>
      </c>
      <c r="BI15" s="8">
        <f>AE77/AE74*100</f>
        <v>2.9508196721311477</v>
      </c>
      <c r="BJ15" s="8">
        <f>AE78/AE74*100</f>
        <v>72.131147540983605</v>
      </c>
      <c r="BL15" t="s">
        <v>46</v>
      </c>
      <c r="BM15">
        <f>AVERAGE(BD8:BD16)</f>
        <v>17.724075865045236</v>
      </c>
    </row>
    <row r="16" spans="1:66" x14ac:dyDescent="0.2">
      <c r="A16" t="s">
        <v>42</v>
      </c>
      <c r="B16">
        <v>800</v>
      </c>
      <c r="C16" t="s">
        <v>8</v>
      </c>
      <c r="D16">
        <v>3230</v>
      </c>
      <c r="E16">
        <v>5920</v>
      </c>
      <c r="F16">
        <v>560</v>
      </c>
      <c r="G16">
        <v>4.8099999999999996</v>
      </c>
      <c r="H16" t="s">
        <v>4</v>
      </c>
      <c r="J16" t="s">
        <v>43</v>
      </c>
      <c r="K16">
        <v>800</v>
      </c>
      <c r="L16" t="s">
        <v>8</v>
      </c>
      <c r="M16">
        <v>1680</v>
      </c>
      <c r="N16">
        <v>3120</v>
      </c>
      <c r="O16">
        <v>348</v>
      </c>
      <c r="P16">
        <v>4.13</v>
      </c>
      <c r="Q16" t="s">
        <v>4</v>
      </c>
      <c r="S16" t="s">
        <v>43</v>
      </c>
      <c r="T16">
        <v>800</v>
      </c>
      <c r="U16" t="s">
        <v>8</v>
      </c>
      <c r="V16">
        <v>223</v>
      </c>
      <c r="W16">
        <v>896</v>
      </c>
      <c r="X16">
        <v>275</v>
      </c>
      <c r="Y16">
        <v>2.44</v>
      </c>
      <c r="Z16" t="s">
        <v>4</v>
      </c>
      <c r="AB16" t="s">
        <v>42</v>
      </c>
      <c r="AC16">
        <v>700</v>
      </c>
      <c r="AD16" t="s">
        <v>8</v>
      </c>
      <c r="AE16">
        <v>60300</v>
      </c>
      <c r="AF16">
        <v>68200</v>
      </c>
      <c r="AG16">
        <v>512</v>
      </c>
      <c r="AH16">
        <v>15.5</v>
      </c>
      <c r="AI16" t="s">
        <v>4</v>
      </c>
      <c r="AK16" t="s">
        <v>45</v>
      </c>
      <c r="AL16">
        <f>D84/AL4*100</f>
        <v>145.5367231638418</v>
      </c>
      <c r="AM16">
        <f>M84/AM4*100</f>
        <v>125.49019607843137</v>
      </c>
      <c r="AN16">
        <f>V84/AN4*100</f>
        <v>100</v>
      </c>
      <c r="AO16">
        <f>AE84/AO4*100</f>
        <v>116.2112932604736</v>
      </c>
      <c r="AQ16" s="8">
        <f>AL16</f>
        <v>145.5367231638418</v>
      </c>
      <c r="AR16" s="8">
        <f>D85/D84*100</f>
        <v>42.857142857142854</v>
      </c>
      <c r="AS16" s="8">
        <f>D86/D84*100</f>
        <v>34.472049689440993</v>
      </c>
      <c r="AT16" s="8">
        <f>D87/D84*100</f>
        <v>8.1987577639751557</v>
      </c>
      <c r="AU16" s="8">
        <f>D88/D84*100</f>
        <v>26.397515527950311</v>
      </c>
      <c r="AV16" s="8">
        <f>AM16</f>
        <v>125.49019607843137</v>
      </c>
      <c r="AW16" s="8">
        <f>M85/M84*100</f>
        <v>26.718750000000004</v>
      </c>
      <c r="AX16" s="8">
        <f>M86/M84*100</f>
        <v>81.25</v>
      </c>
      <c r="AY16" s="8">
        <f>M87/M84*100</f>
        <v>74.0625</v>
      </c>
      <c r="AZ16" s="8">
        <f>M88/M84*100</f>
        <v>12.25</v>
      </c>
      <c r="BA16" s="8">
        <f>AN16</f>
        <v>100</v>
      </c>
      <c r="BB16" s="8">
        <f>V85/V84*100</f>
        <v>54.829931972789112</v>
      </c>
      <c r="BC16" s="8">
        <f>V86/V84*100</f>
        <v>14.013605442176871</v>
      </c>
      <c r="BD16" s="8">
        <f>V87/V84*100</f>
        <v>10.857142857142858</v>
      </c>
      <c r="BE16" s="8">
        <f>V88/V84*100</f>
        <v>0.42585034013605438</v>
      </c>
      <c r="BF16" s="8">
        <f>AO16</f>
        <v>116.2112932604736</v>
      </c>
      <c r="BG16" s="8">
        <f>AE85/AE84*100</f>
        <v>12.100313479623823</v>
      </c>
      <c r="BH16" s="8">
        <f>AE86/AE84*100</f>
        <v>68.181818181818173</v>
      </c>
      <c r="BI16" s="8">
        <f>AE87/AE84*100</f>
        <v>5.1724137931034484</v>
      </c>
      <c r="BJ16" s="8">
        <f>AE88/AE84*100</f>
        <v>102.97805642633229</v>
      </c>
      <c r="BL16" t="s">
        <v>44</v>
      </c>
      <c r="BM16">
        <f>AVERAGE(BB8:BB16)</f>
        <v>53.591108290449753</v>
      </c>
    </row>
    <row r="17" spans="1:35" x14ac:dyDescent="0.2">
      <c r="A17" t="s">
        <v>42</v>
      </c>
      <c r="B17">
        <v>800</v>
      </c>
      <c r="C17" t="s">
        <v>7</v>
      </c>
      <c r="D17">
        <v>719</v>
      </c>
      <c r="E17">
        <v>1750</v>
      </c>
      <c r="F17">
        <v>196</v>
      </c>
      <c r="G17">
        <v>5.25</v>
      </c>
      <c r="H17" t="s">
        <v>4</v>
      </c>
      <c r="J17" t="s">
        <v>43</v>
      </c>
      <c r="K17">
        <v>800</v>
      </c>
      <c r="L17" t="s">
        <v>7</v>
      </c>
      <c r="M17">
        <v>1690</v>
      </c>
      <c r="N17">
        <v>2540</v>
      </c>
      <c r="O17">
        <v>286</v>
      </c>
      <c r="P17">
        <v>2.94</v>
      </c>
      <c r="Q17" t="s">
        <v>4</v>
      </c>
      <c r="S17" t="s">
        <v>43</v>
      </c>
      <c r="T17">
        <v>800</v>
      </c>
      <c r="U17" t="s">
        <v>7</v>
      </c>
      <c r="V17">
        <v>239</v>
      </c>
      <c r="W17">
        <v>971</v>
      </c>
      <c r="X17">
        <v>308</v>
      </c>
      <c r="Y17">
        <v>2.38</v>
      </c>
      <c r="Z17" t="s">
        <v>4</v>
      </c>
      <c r="AB17" t="s">
        <v>42</v>
      </c>
      <c r="AC17">
        <v>700</v>
      </c>
      <c r="AD17" t="s">
        <v>7</v>
      </c>
      <c r="AE17">
        <v>855</v>
      </c>
      <c r="AF17">
        <v>10600</v>
      </c>
      <c r="AG17">
        <v>392</v>
      </c>
      <c r="AH17">
        <v>24.9</v>
      </c>
      <c r="AI17" t="s">
        <v>4</v>
      </c>
    </row>
    <row r="18" spans="1:35" x14ac:dyDescent="0.2">
      <c r="A18" t="s">
        <v>42</v>
      </c>
      <c r="B18">
        <v>800</v>
      </c>
      <c r="C18" t="s">
        <v>5</v>
      </c>
      <c r="D18">
        <v>3070</v>
      </c>
      <c r="E18">
        <v>4510</v>
      </c>
      <c r="F18">
        <v>261</v>
      </c>
      <c r="G18">
        <v>5.5</v>
      </c>
      <c r="H18" t="s">
        <v>4</v>
      </c>
      <c r="J18" t="s">
        <v>43</v>
      </c>
      <c r="K18">
        <v>800</v>
      </c>
      <c r="L18" t="s">
        <v>5</v>
      </c>
      <c r="M18">
        <v>349</v>
      </c>
      <c r="N18">
        <v>1030</v>
      </c>
      <c r="O18">
        <v>250</v>
      </c>
      <c r="P18">
        <v>2.74</v>
      </c>
      <c r="Q18" t="s">
        <v>4</v>
      </c>
      <c r="S18" t="s">
        <v>43</v>
      </c>
      <c r="T18">
        <v>800</v>
      </c>
      <c r="U18" t="s">
        <v>5</v>
      </c>
      <c r="V18">
        <v>2.46</v>
      </c>
      <c r="W18">
        <v>502</v>
      </c>
      <c r="X18">
        <v>240</v>
      </c>
      <c r="Y18">
        <v>2.08</v>
      </c>
      <c r="Z18" t="s">
        <v>4</v>
      </c>
      <c r="AB18" t="s">
        <v>42</v>
      </c>
      <c r="AC18">
        <v>700</v>
      </c>
      <c r="AD18" t="s">
        <v>5</v>
      </c>
      <c r="AE18">
        <v>62100</v>
      </c>
      <c r="AF18">
        <v>71700</v>
      </c>
      <c r="AG18">
        <v>429</v>
      </c>
      <c r="AH18">
        <v>22.3</v>
      </c>
      <c r="AI18" t="s">
        <v>4</v>
      </c>
    </row>
    <row r="21" spans="1:35" x14ac:dyDescent="0.2">
      <c r="A21" s="6" t="s">
        <v>41</v>
      </c>
    </row>
    <row r="22" spans="1:35" x14ac:dyDescent="0.2">
      <c r="A22" s="3" t="s">
        <v>25</v>
      </c>
      <c r="J22" s="3" t="s">
        <v>29</v>
      </c>
      <c r="S22" s="3" t="s">
        <v>23</v>
      </c>
      <c r="AB22" s="5" t="s">
        <v>22</v>
      </c>
    </row>
    <row r="23" spans="1:35" x14ac:dyDescent="0.2">
      <c r="A23" t="s">
        <v>20</v>
      </c>
      <c r="B23" t="s">
        <v>19</v>
      </c>
      <c r="C23" t="s">
        <v>18</v>
      </c>
      <c r="D23" t="s">
        <v>4</v>
      </c>
      <c r="E23" t="s">
        <v>17</v>
      </c>
      <c r="F23" t="s">
        <v>16</v>
      </c>
      <c r="G23" t="s">
        <v>15</v>
      </c>
      <c r="H23" t="s">
        <v>14</v>
      </c>
      <c r="J23" t="s">
        <v>20</v>
      </c>
      <c r="K23" t="s">
        <v>19</v>
      </c>
      <c r="L23" t="s">
        <v>18</v>
      </c>
      <c r="M23" t="s">
        <v>4</v>
      </c>
      <c r="N23" t="s">
        <v>17</v>
      </c>
      <c r="O23" t="s">
        <v>16</v>
      </c>
      <c r="P23" t="s">
        <v>15</v>
      </c>
      <c r="Q23" t="s">
        <v>14</v>
      </c>
      <c r="S23" t="s">
        <v>20</v>
      </c>
      <c r="T23" t="s">
        <v>19</v>
      </c>
      <c r="U23" t="s">
        <v>18</v>
      </c>
      <c r="V23" t="s">
        <v>4</v>
      </c>
      <c r="W23" t="s">
        <v>17</v>
      </c>
      <c r="X23" t="s">
        <v>16</v>
      </c>
      <c r="Y23" t="s">
        <v>15</v>
      </c>
      <c r="Z23" t="s">
        <v>14</v>
      </c>
      <c r="AB23" t="s">
        <v>20</v>
      </c>
      <c r="AC23" t="s">
        <v>19</v>
      </c>
      <c r="AD23" t="s">
        <v>18</v>
      </c>
      <c r="AE23" t="s">
        <v>4</v>
      </c>
      <c r="AF23" t="s">
        <v>17</v>
      </c>
      <c r="AG23" t="s">
        <v>16</v>
      </c>
      <c r="AH23" t="s">
        <v>15</v>
      </c>
      <c r="AI23" t="s">
        <v>14</v>
      </c>
    </row>
    <row r="24" spans="1:35" x14ac:dyDescent="0.2">
      <c r="A24" t="s">
        <v>40</v>
      </c>
      <c r="B24">
        <v>800</v>
      </c>
      <c r="C24" t="s">
        <v>12</v>
      </c>
      <c r="D24">
        <v>4850</v>
      </c>
      <c r="E24">
        <v>6010</v>
      </c>
      <c r="F24">
        <v>330</v>
      </c>
      <c r="G24">
        <v>3.51</v>
      </c>
      <c r="H24" t="s">
        <v>4</v>
      </c>
      <c r="J24" t="s">
        <v>40</v>
      </c>
      <c r="K24">
        <v>800</v>
      </c>
      <c r="L24" t="s">
        <v>12</v>
      </c>
      <c r="M24">
        <v>5700</v>
      </c>
      <c r="N24">
        <v>6790</v>
      </c>
      <c r="O24">
        <v>518</v>
      </c>
      <c r="P24">
        <v>2.11</v>
      </c>
      <c r="Q24" t="s">
        <v>4</v>
      </c>
      <c r="S24" t="s">
        <v>40</v>
      </c>
      <c r="T24">
        <v>800</v>
      </c>
      <c r="U24" t="s">
        <v>12</v>
      </c>
      <c r="V24">
        <v>1120</v>
      </c>
      <c r="W24">
        <v>1800</v>
      </c>
      <c r="X24">
        <v>384</v>
      </c>
      <c r="Y24">
        <v>1.76</v>
      </c>
      <c r="Z24" t="s">
        <v>4</v>
      </c>
      <c r="AB24" t="s">
        <v>40</v>
      </c>
      <c r="AC24">
        <v>700</v>
      </c>
      <c r="AD24" t="s">
        <v>12</v>
      </c>
      <c r="AE24">
        <v>58400</v>
      </c>
      <c r="AF24">
        <v>64000</v>
      </c>
      <c r="AG24">
        <v>490</v>
      </c>
      <c r="AH24">
        <v>11.5</v>
      </c>
      <c r="AI24" t="s">
        <v>4</v>
      </c>
    </row>
    <row r="25" spans="1:35" x14ac:dyDescent="0.2">
      <c r="A25" t="s">
        <v>40</v>
      </c>
      <c r="B25">
        <v>800</v>
      </c>
      <c r="C25" t="s">
        <v>10</v>
      </c>
      <c r="D25">
        <v>2350</v>
      </c>
      <c r="E25">
        <v>3220</v>
      </c>
      <c r="F25">
        <v>270</v>
      </c>
      <c r="G25">
        <v>3.21</v>
      </c>
      <c r="H25" t="s">
        <v>4</v>
      </c>
      <c r="J25" t="s">
        <v>40</v>
      </c>
      <c r="K25">
        <v>800</v>
      </c>
      <c r="L25" t="s">
        <v>10</v>
      </c>
      <c r="M25">
        <v>704</v>
      </c>
      <c r="N25">
        <v>1280</v>
      </c>
      <c r="O25">
        <v>231</v>
      </c>
      <c r="P25">
        <v>2.48</v>
      </c>
      <c r="Q25" t="s">
        <v>4</v>
      </c>
      <c r="S25" t="s">
        <v>40</v>
      </c>
      <c r="T25">
        <v>800</v>
      </c>
      <c r="U25" t="s">
        <v>10</v>
      </c>
      <c r="V25">
        <v>612</v>
      </c>
      <c r="W25">
        <v>1380</v>
      </c>
      <c r="X25">
        <v>468</v>
      </c>
      <c r="Y25">
        <v>1.65</v>
      </c>
      <c r="Z25" t="s">
        <v>4</v>
      </c>
      <c r="AB25" t="s">
        <v>40</v>
      </c>
      <c r="AC25">
        <v>700</v>
      </c>
      <c r="AD25" t="s">
        <v>10</v>
      </c>
      <c r="AE25">
        <v>3900</v>
      </c>
      <c r="AF25">
        <v>7820</v>
      </c>
      <c r="AG25">
        <v>297</v>
      </c>
      <c r="AH25">
        <v>13.2</v>
      </c>
      <c r="AI25" t="s">
        <v>4</v>
      </c>
    </row>
    <row r="26" spans="1:35" x14ac:dyDescent="0.2">
      <c r="A26" t="s">
        <v>40</v>
      </c>
      <c r="B26">
        <v>800</v>
      </c>
      <c r="C26" t="s">
        <v>8</v>
      </c>
      <c r="D26">
        <v>2810</v>
      </c>
      <c r="E26">
        <v>5000</v>
      </c>
      <c r="F26">
        <v>700</v>
      </c>
      <c r="G26">
        <v>3.13</v>
      </c>
      <c r="H26" t="s">
        <v>4</v>
      </c>
      <c r="J26" t="s">
        <v>40</v>
      </c>
      <c r="K26">
        <v>800</v>
      </c>
      <c r="L26" t="s">
        <v>8</v>
      </c>
      <c r="M26">
        <v>4170</v>
      </c>
      <c r="N26">
        <v>5030</v>
      </c>
      <c r="O26">
        <v>360</v>
      </c>
      <c r="P26">
        <v>2.38</v>
      </c>
      <c r="Q26" t="s">
        <v>4</v>
      </c>
      <c r="S26" t="s">
        <v>40</v>
      </c>
      <c r="T26">
        <v>800</v>
      </c>
      <c r="U26" t="s">
        <v>8</v>
      </c>
      <c r="V26">
        <v>330</v>
      </c>
      <c r="W26">
        <v>933</v>
      </c>
      <c r="X26">
        <v>372</v>
      </c>
      <c r="Y26">
        <v>1.62</v>
      </c>
      <c r="Z26" t="s">
        <v>4</v>
      </c>
      <c r="AB26" t="s">
        <v>40</v>
      </c>
      <c r="AC26">
        <v>700</v>
      </c>
      <c r="AD26" t="s">
        <v>8</v>
      </c>
      <c r="AE26">
        <v>56900</v>
      </c>
      <c r="AF26">
        <v>61400</v>
      </c>
      <c r="AG26">
        <v>490</v>
      </c>
      <c r="AH26">
        <v>9.18</v>
      </c>
      <c r="AI26" t="s">
        <v>4</v>
      </c>
    </row>
    <row r="27" spans="1:35" x14ac:dyDescent="0.2">
      <c r="A27" t="s">
        <v>40</v>
      </c>
      <c r="B27">
        <v>800</v>
      </c>
      <c r="C27" t="s">
        <v>7</v>
      </c>
      <c r="D27">
        <v>1140</v>
      </c>
      <c r="E27">
        <v>1900</v>
      </c>
      <c r="F27">
        <v>248</v>
      </c>
      <c r="G27">
        <v>3.04</v>
      </c>
      <c r="H27" t="s">
        <v>4</v>
      </c>
      <c r="J27" t="s">
        <v>40</v>
      </c>
      <c r="K27">
        <v>800</v>
      </c>
      <c r="L27" t="s">
        <v>7</v>
      </c>
      <c r="M27">
        <v>3700</v>
      </c>
      <c r="N27">
        <v>4880</v>
      </c>
      <c r="O27">
        <v>360</v>
      </c>
      <c r="P27">
        <v>3.28</v>
      </c>
      <c r="Q27" t="s">
        <v>4</v>
      </c>
      <c r="S27" t="s">
        <v>40</v>
      </c>
      <c r="T27">
        <v>800</v>
      </c>
      <c r="U27" t="s">
        <v>7</v>
      </c>
      <c r="V27">
        <v>252</v>
      </c>
      <c r="W27">
        <v>796</v>
      </c>
      <c r="X27">
        <v>330</v>
      </c>
      <c r="Y27">
        <v>1.65</v>
      </c>
      <c r="Z27" t="s">
        <v>4</v>
      </c>
      <c r="AB27" t="s">
        <v>40</v>
      </c>
      <c r="AC27">
        <v>700</v>
      </c>
      <c r="AD27" t="s">
        <v>7</v>
      </c>
      <c r="AE27">
        <v>3170</v>
      </c>
      <c r="AF27">
        <v>6140</v>
      </c>
      <c r="AG27">
        <v>288</v>
      </c>
      <c r="AH27">
        <v>10.3</v>
      </c>
      <c r="AI27" t="s">
        <v>4</v>
      </c>
    </row>
    <row r="28" spans="1:35" x14ac:dyDescent="0.2">
      <c r="A28" t="s">
        <v>40</v>
      </c>
      <c r="B28">
        <v>800</v>
      </c>
      <c r="C28" t="s">
        <v>5</v>
      </c>
      <c r="D28">
        <v>1740</v>
      </c>
      <c r="E28">
        <v>3060</v>
      </c>
      <c r="F28">
        <v>420</v>
      </c>
      <c r="G28">
        <v>3.15</v>
      </c>
      <c r="H28" t="s">
        <v>4</v>
      </c>
      <c r="J28" t="s">
        <v>40</v>
      </c>
      <c r="K28">
        <v>800</v>
      </c>
      <c r="L28" t="s">
        <v>5</v>
      </c>
      <c r="M28">
        <v>665</v>
      </c>
      <c r="N28">
        <v>1410</v>
      </c>
      <c r="O28">
        <v>280</v>
      </c>
      <c r="P28">
        <v>2.64</v>
      </c>
      <c r="Q28" t="s">
        <v>4</v>
      </c>
      <c r="S28" t="s">
        <v>40</v>
      </c>
      <c r="T28">
        <v>800</v>
      </c>
      <c r="U28" t="s">
        <v>5</v>
      </c>
      <c r="V28">
        <v>6.91</v>
      </c>
      <c r="W28">
        <v>460</v>
      </c>
      <c r="X28">
        <v>300</v>
      </c>
      <c r="Y28">
        <v>1.51</v>
      </c>
      <c r="Z28" t="s">
        <v>4</v>
      </c>
      <c r="AB28" t="s">
        <v>40</v>
      </c>
      <c r="AC28">
        <v>700</v>
      </c>
      <c r="AD28" t="s">
        <v>5</v>
      </c>
      <c r="AE28">
        <v>58700</v>
      </c>
      <c r="AF28">
        <v>64500</v>
      </c>
      <c r="AG28">
        <v>444</v>
      </c>
      <c r="AH28">
        <v>13.1</v>
      </c>
      <c r="AI28" t="s">
        <v>4</v>
      </c>
    </row>
    <row r="31" spans="1:35" x14ac:dyDescent="0.2">
      <c r="A31" s="6" t="s">
        <v>39</v>
      </c>
    </row>
    <row r="32" spans="1:35" x14ac:dyDescent="0.2">
      <c r="A32" s="3" t="s">
        <v>25</v>
      </c>
      <c r="J32" s="3" t="s">
        <v>29</v>
      </c>
      <c r="S32" s="3" t="s">
        <v>23</v>
      </c>
      <c r="AB32" s="5" t="s">
        <v>22</v>
      </c>
    </row>
    <row r="33" spans="1:35" x14ac:dyDescent="0.2">
      <c r="A33" t="s">
        <v>20</v>
      </c>
      <c r="B33" t="s">
        <v>19</v>
      </c>
      <c r="C33" t="s">
        <v>18</v>
      </c>
      <c r="D33" t="s">
        <v>4</v>
      </c>
      <c r="E33" t="s">
        <v>17</v>
      </c>
      <c r="F33" t="s">
        <v>16</v>
      </c>
      <c r="G33" t="s">
        <v>15</v>
      </c>
      <c r="H33" t="s">
        <v>14</v>
      </c>
      <c r="J33" t="s">
        <v>20</v>
      </c>
      <c r="K33" t="s">
        <v>19</v>
      </c>
      <c r="L33" t="s">
        <v>18</v>
      </c>
      <c r="M33" t="s">
        <v>4</v>
      </c>
      <c r="N33" t="s">
        <v>17</v>
      </c>
      <c r="O33" t="s">
        <v>16</v>
      </c>
      <c r="P33" t="s">
        <v>15</v>
      </c>
      <c r="Q33" t="s">
        <v>14</v>
      </c>
      <c r="S33" t="s">
        <v>20</v>
      </c>
      <c r="T33" t="s">
        <v>19</v>
      </c>
      <c r="U33" t="s">
        <v>18</v>
      </c>
      <c r="V33" t="s">
        <v>4</v>
      </c>
      <c r="W33" t="s">
        <v>17</v>
      </c>
      <c r="X33" t="s">
        <v>16</v>
      </c>
      <c r="Y33" t="s">
        <v>15</v>
      </c>
      <c r="Z33" t="s">
        <v>14</v>
      </c>
      <c r="AB33" t="s">
        <v>20</v>
      </c>
      <c r="AC33" t="s">
        <v>19</v>
      </c>
      <c r="AD33" t="s">
        <v>18</v>
      </c>
      <c r="AE33" t="s">
        <v>4</v>
      </c>
      <c r="AF33" t="s">
        <v>17</v>
      </c>
      <c r="AG33" t="s">
        <v>16</v>
      </c>
      <c r="AH33" t="s">
        <v>15</v>
      </c>
      <c r="AI33" t="s">
        <v>14</v>
      </c>
    </row>
    <row r="34" spans="1:35" x14ac:dyDescent="0.2">
      <c r="A34" t="s">
        <v>38</v>
      </c>
      <c r="B34">
        <v>800</v>
      </c>
      <c r="C34" t="s">
        <v>12</v>
      </c>
      <c r="D34">
        <v>2590</v>
      </c>
      <c r="E34">
        <v>3710</v>
      </c>
      <c r="F34">
        <v>481</v>
      </c>
      <c r="G34">
        <v>2.33</v>
      </c>
      <c r="H34" t="s">
        <v>4</v>
      </c>
      <c r="J34" t="s">
        <v>38</v>
      </c>
      <c r="K34">
        <v>800</v>
      </c>
      <c r="L34" t="s">
        <v>12</v>
      </c>
      <c r="M34">
        <v>930</v>
      </c>
      <c r="N34">
        <v>1560</v>
      </c>
      <c r="O34">
        <v>429</v>
      </c>
      <c r="P34">
        <v>1.46</v>
      </c>
      <c r="Q34" t="s">
        <v>4</v>
      </c>
      <c r="S34" t="s">
        <v>38</v>
      </c>
      <c r="T34">
        <v>800</v>
      </c>
      <c r="U34" t="s">
        <v>12</v>
      </c>
      <c r="V34">
        <v>187</v>
      </c>
      <c r="W34">
        <v>823</v>
      </c>
      <c r="X34">
        <v>455</v>
      </c>
      <c r="Y34">
        <v>1.4</v>
      </c>
      <c r="Z34" t="s">
        <v>4</v>
      </c>
      <c r="AB34" t="s">
        <v>38</v>
      </c>
      <c r="AC34">
        <v>700</v>
      </c>
      <c r="AD34" t="s">
        <v>12</v>
      </c>
      <c r="AE34">
        <v>28700</v>
      </c>
      <c r="AF34">
        <v>31900</v>
      </c>
      <c r="AG34">
        <v>442</v>
      </c>
      <c r="AH34">
        <v>7.11</v>
      </c>
      <c r="AI34" t="s">
        <v>4</v>
      </c>
    </row>
    <row r="35" spans="1:35" x14ac:dyDescent="0.2">
      <c r="A35" t="s">
        <v>38</v>
      </c>
      <c r="B35">
        <v>800</v>
      </c>
      <c r="C35" t="s">
        <v>10</v>
      </c>
      <c r="D35">
        <v>1000</v>
      </c>
      <c r="E35">
        <v>1910</v>
      </c>
      <c r="F35">
        <v>434</v>
      </c>
      <c r="G35">
        <v>2.09</v>
      </c>
      <c r="H35" t="s">
        <v>4</v>
      </c>
      <c r="J35" t="s">
        <v>38</v>
      </c>
      <c r="K35">
        <v>800</v>
      </c>
      <c r="L35" t="s">
        <v>10</v>
      </c>
      <c r="M35">
        <v>349</v>
      </c>
      <c r="N35">
        <v>704</v>
      </c>
      <c r="O35">
        <v>248</v>
      </c>
      <c r="P35">
        <v>1.43</v>
      </c>
      <c r="Q35" t="s">
        <v>4</v>
      </c>
      <c r="S35" t="s">
        <v>38</v>
      </c>
      <c r="T35">
        <v>800</v>
      </c>
      <c r="U35" t="s">
        <v>10</v>
      </c>
      <c r="V35">
        <v>112</v>
      </c>
      <c r="W35">
        <v>634</v>
      </c>
      <c r="X35">
        <v>396</v>
      </c>
      <c r="Y35">
        <v>1.32</v>
      </c>
      <c r="Z35" t="s">
        <v>4</v>
      </c>
      <c r="AB35" t="s">
        <v>38</v>
      </c>
      <c r="AC35">
        <v>700</v>
      </c>
      <c r="AD35" t="s">
        <v>10</v>
      </c>
      <c r="AE35">
        <v>2890</v>
      </c>
      <c r="AF35">
        <v>4490</v>
      </c>
      <c r="AG35">
        <v>252</v>
      </c>
      <c r="AH35">
        <v>6.35</v>
      </c>
      <c r="AI35" t="s">
        <v>4</v>
      </c>
    </row>
    <row r="36" spans="1:35" x14ac:dyDescent="0.2">
      <c r="A36" t="s">
        <v>38</v>
      </c>
      <c r="B36">
        <v>800</v>
      </c>
      <c r="C36" t="s">
        <v>8</v>
      </c>
      <c r="D36">
        <v>1050</v>
      </c>
      <c r="E36">
        <v>2020</v>
      </c>
      <c r="F36">
        <v>464</v>
      </c>
      <c r="G36">
        <v>2.08</v>
      </c>
      <c r="H36" t="s">
        <v>4</v>
      </c>
      <c r="J36" t="s">
        <v>38</v>
      </c>
      <c r="K36">
        <v>800</v>
      </c>
      <c r="L36" t="s">
        <v>8</v>
      </c>
      <c r="M36">
        <v>1090</v>
      </c>
      <c r="N36">
        <v>1720</v>
      </c>
      <c r="O36">
        <v>432</v>
      </c>
      <c r="P36">
        <v>1.46</v>
      </c>
      <c r="Q36" t="s">
        <v>4</v>
      </c>
      <c r="S36" t="s">
        <v>38</v>
      </c>
      <c r="T36">
        <v>800</v>
      </c>
      <c r="U36" t="s">
        <v>8</v>
      </c>
      <c r="V36">
        <v>64.8</v>
      </c>
      <c r="W36">
        <v>531</v>
      </c>
      <c r="X36">
        <v>352</v>
      </c>
      <c r="Y36">
        <v>1.33</v>
      </c>
      <c r="Z36" t="s">
        <v>4</v>
      </c>
      <c r="AB36" t="s">
        <v>38</v>
      </c>
      <c r="AC36">
        <v>700</v>
      </c>
      <c r="AD36" t="s">
        <v>8</v>
      </c>
      <c r="AE36">
        <v>28800</v>
      </c>
      <c r="AF36">
        <v>31100</v>
      </c>
      <c r="AG36">
        <v>372</v>
      </c>
      <c r="AH36">
        <v>6.14</v>
      </c>
      <c r="AI36" t="s">
        <v>4</v>
      </c>
    </row>
    <row r="37" spans="1:35" x14ac:dyDescent="0.2">
      <c r="A37" t="s">
        <v>38</v>
      </c>
      <c r="B37">
        <v>800</v>
      </c>
      <c r="C37" t="s">
        <v>7</v>
      </c>
      <c r="D37">
        <v>316</v>
      </c>
      <c r="E37">
        <v>1230</v>
      </c>
      <c r="F37">
        <v>448</v>
      </c>
      <c r="G37">
        <v>2.04</v>
      </c>
      <c r="H37" t="s">
        <v>4</v>
      </c>
      <c r="J37" t="s">
        <v>38</v>
      </c>
      <c r="K37">
        <v>800</v>
      </c>
      <c r="L37" t="s">
        <v>7</v>
      </c>
      <c r="M37">
        <v>923</v>
      </c>
      <c r="N37">
        <v>1380</v>
      </c>
      <c r="O37">
        <v>315</v>
      </c>
      <c r="P37">
        <v>1.46</v>
      </c>
      <c r="Q37" t="s">
        <v>4</v>
      </c>
      <c r="S37" t="s">
        <v>38</v>
      </c>
      <c r="T37">
        <v>800</v>
      </c>
      <c r="U37" t="s">
        <v>7</v>
      </c>
      <c r="V37">
        <v>39</v>
      </c>
      <c r="W37">
        <v>496</v>
      </c>
      <c r="X37">
        <v>341</v>
      </c>
      <c r="Y37">
        <v>1.34</v>
      </c>
      <c r="Z37" t="s">
        <v>4</v>
      </c>
      <c r="AB37" t="s">
        <v>38</v>
      </c>
      <c r="AC37">
        <v>700</v>
      </c>
      <c r="AD37" t="s">
        <v>7</v>
      </c>
      <c r="AE37">
        <v>2840</v>
      </c>
      <c r="AF37">
        <v>4870</v>
      </c>
      <c r="AG37">
        <v>336</v>
      </c>
      <c r="AH37">
        <v>6.04</v>
      </c>
      <c r="AI37" t="s">
        <v>4</v>
      </c>
    </row>
    <row r="38" spans="1:35" x14ac:dyDescent="0.2">
      <c r="A38" t="s">
        <v>38</v>
      </c>
      <c r="B38">
        <v>800</v>
      </c>
      <c r="C38" t="s">
        <v>5</v>
      </c>
      <c r="D38">
        <v>622</v>
      </c>
      <c r="E38">
        <v>1410</v>
      </c>
      <c r="F38">
        <v>377</v>
      </c>
      <c r="G38">
        <v>2.09</v>
      </c>
      <c r="H38" t="s">
        <v>4</v>
      </c>
      <c r="J38" t="s">
        <v>38</v>
      </c>
      <c r="K38">
        <v>800</v>
      </c>
      <c r="L38" t="s">
        <v>5</v>
      </c>
      <c r="M38">
        <v>117</v>
      </c>
      <c r="N38">
        <v>584</v>
      </c>
      <c r="O38">
        <v>333</v>
      </c>
      <c r="P38">
        <v>1.4</v>
      </c>
      <c r="Q38" t="s">
        <v>4</v>
      </c>
      <c r="S38" t="s">
        <v>38</v>
      </c>
      <c r="T38">
        <v>800</v>
      </c>
      <c r="U38" t="s">
        <v>5</v>
      </c>
      <c r="V38">
        <v>0.40300000000000002</v>
      </c>
      <c r="W38">
        <v>86.4</v>
      </c>
      <c r="X38">
        <v>66</v>
      </c>
      <c r="Y38">
        <v>1.3</v>
      </c>
      <c r="Z38" t="s">
        <v>4</v>
      </c>
      <c r="AB38" t="s">
        <v>38</v>
      </c>
      <c r="AC38">
        <v>700</v>
      </c>
      <c r="AD38" t="s">
        <v>5</v>
      </c>
      <c r="AE38">
        <v>19900</v>
      </c>
      <c r="AF38">
        <v>22800</v>
      </c>
      <c r="AG38">
        <v>403</v>
      </c>
      <c r="AH38">
        <v>7.03</v>
      </c>
      <c r="AI38" t="s">
        <v>4</v>
      </c>
    </row>
    <row r="41" spans="1:35" x14ac:dyDescent="0.2">
      <c r="A41" s="6" t="s">
        <v>37</v>
      </c>
    </row>
    <row r="42" spans="1:35" x14ac:dyDescent="0.2">
      <c r="A42" s="3" t="s">
        <v>25</v>
      </c>
      <c r="J42" s="3" t="s">
        <v>29</v>
      </c>
      <c r="S42" s="3" t="s">
        <v>23</v>
      </c>
      <c r="AB42" s="5" t="s">
        <v>22</v>
      </c>
    </row>
    <row r="43" spans="1:35" x14ac:dyDescent="0.2">
      <c r="A43" t="s">
        <v>20</v>
      </c>
      <c r="B43" t="s">
        <v>19</v>
      </c>
      <c r="C43" t="s">
        <v>18</v>
      </c>
      <c r="D43" t="s">
        <v>4</v>
      </c>
      <c r="E43" t="s">
        <v>17</v>
      </c>
      <c r="F43" t="s">
        <v>16</v>
      </c>
      <c r="G43" t="s">
        <v>15</v>
      </c>
      <c r="H43" t="s">
        <v>14</v>
      </c>
      <c r="J43" t="s">
        <v>20</v>
      </c>
      <c r="K43" t="s">
        <v>19</v>
      </c>
      <c r="L43" t="s">
        <v>18</v>
      </c>
      <c r="M43" t="s">
        <v>4</v>
      </c>
      <c r="N43" t="s">
        <v>17</v>
      </c>
      <c r="O43" t="s">
        <v>16</v>
      </c>
      <c r="P43" t="s">
        <v>15</v>
      </c>
      <c r="Q43" t="s">
        <v>14</v>
      </c>
      <c r="S43" t="s">
        <v>20</v>
      </c>
      <c r="T43" t="s">
        <v>19</v>
      </c>
      <c r="U43" t="s">
        <v>18</v>
      </c>
      <c r="V43" t="s">
        <v>4</v>
      </c>
      <c r="W43" t="s">
        <v>17</v>
      </c>
      <c r="X43" t="s">
        <v>16</v>
      </c>
      <c r="Y43" t="s">
        <v>15</v>
      </c>
      <c r="Z43" t="s">
        <v>14</v>
      </c>
      <c r="AB43" t="s">
        <v>20</v>
      </c>
      <c r="AC43" t="s">
        <v>19</v>
      </c>
      <c r="AD43" t="s">
        <v>18</v>
      </c>
      <c r="AE43" t="s">
        <v>4</v>
      </c>
      <c r="AF43" t="s">
        <v>17</v>
      </c>
      <c r="AG43" t="s">
        <v>16</v>
      </c>
      <c r="AH43" t="s">
        <v>15</v>
      </c>
      <c r="AI43" t="s">
        <v>14</v>
      </c>
    </row>
    <row r="44" spans="1:35" x14ac:dyDescent="0.2">
      <c r="A44" t="s">
        <v>35</v>
      </c>
      <c r="B44">
        <v>800</v>
      </c>
      <c r="C44" t="s">
        <v>12</v>
      </c>
      <c r="D44">
        <v>4720</v>
      </c>
      <c r="E44">
        <v>5510</v>
      </c>
      <c r="F44">
        <v>270</v>
      </c>
      <c r="G44">
        <v>2.94</v>
      </c>
      <c r="H44" t="s">
        <v>4</v>
      </c>
      <c r="J44" t="s">
        <v>35</v>
      </c>
      <c r="K44">
        <v>800</v>
      </c>
      <c r="L44" t="s">
        <v>12</v>
      </c>
      <c r="M44">
        <v>2140</v>
      </c>
      <c r="N44">
        <v>2900</v>
      </c>
      <c r="O44">
        <v>370</v>
      </c>
      <c r="P44">
        <v>2.0499999999999998</v>
      </c>
      <c r="Q44" t="s">
        <v>4</v>
      </c>
      <c r="S44" t="s">
        <v>35</v>
      </c>
      <c r="T44">
        <v>800</v>
      </c>
      <c r="U44" t="s">
        <v>12</v>
      </c>
      <c r="V44">
        <v>818</v>
      </c>
      <c r="W44">
        <v>1530</v>
      </c>
      <c r="X44">
        <v>385</v>
      </c>
      <c r="Y44">
        <v>1.86</v>
      </c>
      <c r="Z44" t="s">
        <v>4</v>
      </c>
      <c r="AB44" t="s">
        <v>35</v>
      </c>
      <c r="AC44">
        <v>700</v>
      </c>
      <c r="AD44" t="s">
        <v>12</v>
      </c>
      <c r="AE44">
        <v>37300</v>
      </c>
      <c r="AF44">
        <v>58700</v>
      </c>
      <c r="AG44">
        <v>448</v>
      </c>
      <c r="AH44">
        <v>47.7</v>
      </c>
      <c r="AI44" t="s">
        <v>4</v>
      </c>
    </row>
    <row r="45" spans="1:35" x14ac:dyDescent="0.2">
      <c r="A45" t="s">
        <v>35</v>
      </c>
      <c r="B45">
        <v>800</v>
      </c>
      <c r="C45" t="s">
        <v>10</v>
      </c>
      <c r="D45">
        <v>1440</v>
      </c>
      <c r="E45">
        <v>2290</v>
      </c>
      <c r="F45">
        <v>290</v>
      </c>
      <c r="G45">
        <v>2.95</v>
      </c>
      <c r="H45" t="s">
        <v>4</v>
      </c>
      <c r="J45" t="s">
        <v>35</v>
      </c>
      <c r="K45">
        <v>800</v>
      </c>
      <c r="L45" t="s">
        <v>10</v>
      </c>
      <c r="M45">
        <v>587</v>
      </c>
      <c r="N45">
        <v>1040</v>
      </c>
      <c r="O45">
        <v>210</v>
      </c>
      <c r="P45">
        <v>2.16</v>
      </c>
      <c r="Q45" t="s">
        <v>4</v>
      </c>
      <c r="S45" t="s">
        <v>35</v>
      </c>
      <c r="T45">
        <v>800</v>
      </c>
      <c r="U45" t="s">
        <v>10</v>
      </c>
      <c r="V45">
        <v>605</v>
      </c>
      <c r="W45">
        <v>1260</v>
      </c>
      <c r="X45">
        <v>374</v>
      </c>
      <c r="Y45">
        <v>1.76</v>
      </c>
      <c r="Z45" t="s">
        <v>4</v>
      </c>
      <c r="AB45" t="s">
        <v>35</v>
      </c>
      <c r="AC45">
        <v>700</v>
      </c>
      <c r="AD45" t="s">
        <v>10</v>
      </c>
      <c r="AE45">
        <v>4370</v>
      </c>
      <c r="AF45">
        <v>17400</v>
      </c>
      <c r="AG45">
        <v>252</v>
      </c>
      <c r="AH45">
        <v>51.9</v>
      </c>
      <c r="AI45" t="s">
        <v>4</v>
      </c>
    </row>
    <row r="46" spans="1:35" x14ac:dyDescent="0.2">
      <c r="A46" t="s">
        <v>35</v>
      </c>
      <c r="B46">
        <v>800</v>
      </c>
      <c r="C46" t="s">
        <v>8</v>
      </c>
      <c r="D46">
        <v>1710</v>
      </c>
      <c r="E46">
        <v>3310</v>
      </c>
      <c r="F46">
        <v>551</v>
      </c>
      <c r="G46">
        <v>2.91</v>
      </c>
      <c r="H46" t="s">
        <v>4</v>
      </c>
      <c r="J46" t="s">
        <v>35</v>
      </c>
      <c r="K46">
        <v>800</v>
      </c>
      <c r="L46" t="s">
        <v>8</v>
      </c>
      <c r="M46">
        <v>1780</v>
      </c>
      <c r="N46">
        <v>2450</v>
      </c>
      <c r="O46">
        <v>324</v>
      </c>
      <c r="P46">
        <v>2.0699999999999998</v>
      </c>
      <c r="Q46" t="s">
        <v>4</v>
      </c>
      <c r="S46" t="s">
        <v>35</v>
      </c>
      <c r="T46">
        <v>800</v>
      </c>
      <c r="U46" t="s">
        <v>8</v>
      </c>
      <c r="V46">
        <v>131</v>
      </c>
      <c r="W46">
        <v>762</v>
      </c>
      <c r="X46">
        <v>363</v>
      </c>
      <c r="Y46">
        <v>1.74</v>
      </c>
      <c r="Z46" t="s">
        <v>4</v>
      </c>
      <c r="AB46" t="s">
        <v>35</v>
      </c>
      <c r="AC46">
        <v>700</v>
      </c>
      <c r="AD46" t="s">
        <v>8</v>
      </c>
      <c r="AE46">
        <v>39800</v>
      </c>
      <c r="AF46">
        <v>60800</v>
      </c>
      <c r="AG46">
        <v>396</v>
      </c>
      <c r="AH46">
        <v>52.9</v>
      </c>
      <c r="AI46" t="s">
        <v>4</v>
      </c>
    </row>
    <row r="47" spans="1:35" x14ac:dyDescent="0.2">
      <c r="A47" t="s">
        <v>35</v>
      </c>
      <c r="B47">
        <v>800</v>
      </c>
      <c r="C47" t="s">
        <v>7</v>
      </c>
      <c r="D47">
        <v>337</v>
      </c>
      <c r="E47">
        <v>911</v>
      </c>
      <c r="F47">
        <v>196</v>
      </c>
      <c r="G47">
        <v>2.93</v>
      </c>
      <c r="H47" t="s">
        <v>4</v>
      </c>
      <c r="J47" t="s">
        <v>35</v>
      </c>
      <c r="K47">
        <v>800</v>
      </c>
      <c r="L47" t="s">
        <v>7</v>
      </c>
      <c r="M47">
        <v>1470</v>
      </c>
      <c r="N47">
        <v>2010</v>
      </c>
      <c r="O47">
        <v>279</v>
      </c>
      <c r="P47">
        <v>1.92</v>
      </c>
      <c r="Q47" t="s">
        <v>4</v>
      </c>
      <c r="S47" t="s">
        <v>35</v>
      </c>
      <c r="T47">
        <v>800</v>
      </c>
      <c r="U47" t="s">
        <v>7</v>
      </c>
      <c r="V47">
        <v>123</v>
      </c>
      <c r="W47">
        <v>662</v>
      </c>
      <c r="X47">
        <v>320</v>
      </c>
      <c r="Y47">
        <v>1.68</v>
      </c>
      <c r="Z47" t="s">
        <v>4</v>
      </c>
      <c r="AB47" t="s">
        <v>35</v>
      </c>
      <c r="AC47">
        <v>700</v>
      </c>
      <c r="AD47" t="s">
        <v>7</v>
      </c>
      <c r="AE47">
        <v>1090</v>
      </c>
      <c r="AF47">
        <v>15100</v>
      </c>
      <c r="AG47">
        <v>240</v>
      </c>
      <c r="AH47">
        <v>58.5</v>
      </c>
      <c r="AI47" t="s">
        <v>4</v>
      </c>
    </row>
    <row r="48" spans="1:35" x14ac:dyDescent="0.2">
      <c r="A48" t="s">
        <v>35</v>
      </c>
      <c r="B48">
        <v>800</v>
      </c>
      <c r="C48" t="s">
        <v>5</v>
      </c>
      <c r="D48">
        <v>1350</v>
      </c>
      <c r="E48">
        <v>2690</v>
      </c>
      <c r="F48">
        <v>416</v>
      </c>
      <c r="G48">
        <v>3.22</v>
      </c>
      <c r="H48" t="s">
        <v>4</v>
      </c>
      <c r="J48" t="s">
        <v>35</v>
      </c>
      <c r="K48">
        <v>800</v>
      </c>
      <c r="L48" t="s">
        <v>5</v>
      </c>
      <c r="M48">
        <v>228</v>
      </c>
      <c r="N48">
        <v>815</v>
      </c>
      <c r="O48">
        <v>306</v>
      </c>
      <c r="P48">
        <v>1.92</v>
      </c>
      <c r="Q48" t="s">
        <v>4</v>
      </c>
      <c r="S48" t="s">
        <v>35</v>
      </c>
      <c r="T48">
        <v>800</v>
      </c>
      <c r="U48" t="s">
        <v>5</v>
      </c>
      <c r="V48">
        <v>2.04</v>
      </c>
      <c r="W48">
        <v>490</v>
      </c>
      <c r="X48">
        <v>288</v>
      </c>
      <c r="Y48">
        <v>1.69</v>
      </c>
      <c r="Z48" t="s">
        <v>4</v>
      </c>
      <c r="AB48" t="s">
        <v>35</v>
      </c>
      <c r="AC48">
        <v>700</v>
      </c>
      <c r="AD48" t="s">
        <v>5</v>
      </c>
      <c r="AE48">
        <v>24100</v>
      </c>
      <c r="AF48">
        <v>46400</v>
      </c>
      <c r="AG48">
        <v>403</v>
      </c>
      <c r="AH48">
        <v>55.5</v>
      </c>
      <c r="AI48" t="s">
        <v>4</v>
      </c>
    </row>
    <row r="51" spans="1:35" x14ac:dyDescent="0.2">
      <c r="A51" s="6" t="s">
        <v>36</v>
      </c>
    </row>
    <row r="52" spans="1:35" x14ac:dyDescent="0.2">
      <c r="A52" s="3" t="s">
        <v>25</v>
      </c>
      <c r="J52" s="3" t="s">
        <v>29</v>
      </c>
      <c r="S52" s="3" t="s">
        <v>23</v>
      </c>
      <c r="AB52" s="5" t="s">
        <v>22</v>
      </c>
    </row>
    <row r="53" spans="1:35" x14ac:dyDescent="0.2">
      <c r="A53" t="s">
        <v>20</v>
      </c>
      <c r="B53" t="s">
        <v>19</v>
      </c>
      <c r="C53" t="s">
        <v>18</v>
      </c>
      <c r="D53" t="s">
        <v>4</v>
      </c>
      <c r="E53" t="s">
        <v>17</v>
      </c>
      <c r="F53" t="s">
        <v>16</v>
      </c>
      <c r="G53" t="s">
        <v>15</v>
      </c>
      <c r="H53" t="s">
        <v>14</v>
      </c>
      <c r="J53" t="s">
        <v>20</v>
      </c>
      <c r="K53" t="s">
        <v>19</v>
      </c>
      <c r="L53" t="s">
        <v>18</v>
      </c>
      <c r="M53" t="s">
        <v>4</v>
      </c>
      <c r="N53" t="s">
        <v>17</v>
      </c>
      <c r="O53" t="s">
        <v>16</v>
      </c>
      <c r="P53" t="s">
        <v>15</v>
      </c>
      <c r="Q53" t="s">
        <v>14</v>
      </c>
      <c r="S53" t="s">
        <v>20</v>
      </c>
      <c r="T53" t="s">
        <v>19</v>
      </c>
      <c r="U53" t="s">
        <v>18</v>
      </c>
      <c r="V53" t="s">
        <v>4</v>
      </c>
      <c r="W53" t="s">
        <v>17</v>
      </c>
      <c r="X53" t="s">
        <v>16</v>
      </c>
      <c r="Y53" t="s">
        <v>15</v>
      </c>
      <c r="Z53" t="s">
        <v>14</v>
      </c>
      <c r="AB53" t="s">
        <v>20</v>
      </c>
      <c r="AC53" t="s">
        <v>19</v>
      </c>
      <c r="AD53" t="s">
        <v>18</v>
      </c>
      <c r="AE53" t="s">
        <v>4</v>
      </c>
      <c r="AF53" t="s">
        <v>17</v>
      </c>
      <c r="AG53" t="s">
        <v>16</v>
      </c>
      <c r="AH53" t="s">
        <v>15</v>
      </c>
      <c r="AI53" t="s">
        <v>14</v>
      </c>
    </row>
    <row r="54" spans="1:35" x14ac:dyDescent="0.2">
      <c r="A54" t="s">
        <v>35</v>
      </c>
      <c r="B54">
        <v>800</v>
      </c>
      <c r="C54" t="s">
        <v>12</v>
      </c>
      <c r="D54">
        <v>2770</v>
      </c>
      <c r="E54">
        <v>3900</v>
      </c>
      <c r="F54">
        <v>324</v>
      </c>
      <c r="G54">
        <v>3.51</v>
      </c>
      <c r="H54" t="s">
        <v>4</v>
      </c>
      <c r="J54" t="s">
        <v>35</v>
      </c>
      <c r="K54">
        <v>800</v>
      </c>
      <c r="L54" t="s">
        <v>12</v>
      </c>
      <c r="M54">
        <v>1790</v>
      </c>
      <c r="N54">
        <v>2290</v>
      </c>
      <c r="O54">
        <v>260</v>
      </c>
      <c r="P54">
        <v>1.94</v>
      </c>
      <c r="Q54" t="s">
        <v>4</v>
      </c>
      <c r="S54" t="s">
        <v>35</v>
      </c>
      <c r="T54">
        <v>800</v>
      </c>
      <c r="U54" t="s">
        <v>12</v>
      </c>
      <c r="V54">
        <v>570</v>
      </c>
      <c r="W54">
        <v>991</v>
      </c>
      <c r="X54">
        <v>240</v>
      </c>
      <c r="Y54">
        <v>1.75</v>
      </c>
      <c r="Z54" t="s">
        <v>4</v>
      </c>
      <c r="AB54" t="s">
        <v>35</v>
      </c>
      <c r="AC54">
        <v>700</v>
      </c>
      <c r="AD54" t="s">
        <v>12</v>
      </c>
      <c r="AE54">
        <v>29200</v>
      </c>
      <c r="AF54">
        <v>54000</v>
      </c>
      <c r="AG54">
        <v>408</v>
      </c>
      <c r="AH54">
        <v>60.9</v>
      </c>
      <c r="AI54" t="s">
        <v>4</v>
      </c>
    </row>
    <row r="55" spans="1:35" x14ac:dyDescent="0.2">
      <c r="A55" t="s">
        <v>35</v>
      </c>
      <c r="B55">
        <v>800</v>
      </c>
      <c r="C55" t="s">
        <v>10</v>
      </c>
      <c r="D55">
        <v>1590</v>
      </c>
      <c r="E55">
        <v>2380</v>
      </c>
      <c r="F55">
        <v>288</v>
      </c>
      <c r="G55">
        <v>2.75</v>
      </c>
      <c r="H55" t="s">
        <v>4</v>
      </c>
      <c r="J55" t="s">
        <v>35</v>
      </c>
      <c r="K55">
        <v>800</v>
      </c>
      <c r="L55" t="s">
        <v>10</v>
      </c>
      <c r="M55">
        <v>439</v>
      </c>
      <c r="N55">
        <v>883</v>
      </c>
      <c r="O55">
        <v>225</v>
      </c>
      <c r="P55">
        <v>1.97</v>
      </c>
      <c r="Q55" t="s">
        <v>4</v>
      </c>
      <c r="S55" t="s">
        <v>35</v>
      </c>
      <c r="T55">
        <v>800</v>
      </c>
      <c r="U55" t="s">
        <v>10</v>
      </c>
      <c r="V55">
        <v>369</v>
      </c>
      <c r="W55">
        <v>922</v>
      </c>
      <c r="X55">
        <v>325</v>
      </c>
      <c r="Y55">
        <v>1.7</v>
      </c>
      <c r="Z55" t="s">
        <v>4</v>
      </c>
      <c r="AB55" t="s">
        <v>35</v>
      </c>
      <c r="AC55">
        <v>700</v>
      </c>
      <c r="AD55" t="s">
        <v>10</v>
      </c>
      <c r="AE55">
        <v>4220</v>
      </c>
      <c r="AF55">
        <v>24300</v>
      </c>
      <c r="AG55">
        <v>396</v>
      </c>
      <c r="AH55">
        <v>50.7</v>
      </c>
      <c r="AI55" t="s">
        <v>4</v>
      </c>
    </row>
    <row r="56" spans="1:35" x14ac:dyDescent="0.2">
      <c r="A56" t="s">
        <v>35</v>
      </c>
      <c r="B56">
        <v>800</v>
      </c>
      <c r="C56" t="s">
        <v>8</v>
      </c>
      <c r="D56">
        <v>1100</v>
      </c>
      <c r="E56">
        <v>1950</v>
      </c>
      <c r="F56">
        <v>310</v>
      </c>
      <c r="G56">
        <v>2.71</v>
      </c>
      <c r="H56" t="s">
        <v>4</v>
      </c>
      <c r="J56" t="s">
        <v>35</v>
      </c>
      <c r="K56">
        <v>800</v>
      </c>
      <c r="L56" t="s">
        <v>8</v>
      </c>
      <c r="M56">
        <v>1350</v>
      </c>
      <c r="N56">
        <v>1780</v>
      </c>
      <c r="O56">
        <v>225</v>
      </c>
      <c r="P56">
        <v>1.92</v>
      </c>
      <c r="Q56" t="s">
        <v>4</v>
      </c>
      <c r="S56" t="s">
        <v>35</v>
      </c>
      <c r="T56">
        <v>800</v>
      </c>
      <c r="U56" t="s">
        <v>8</v>
      </c>
      <c r="V56">
        <v>14.7</v>
      </c>
      <c r="W56">
        <v>386</v>
      </c>
      <c r="X56">
        <v>230</v>
      </c>
      <c r="Y56">
        <v>1.61</v>
      </c>
      <c r="Z56" t="s">
        <v>4</v>
      </c>
      <c r="AB56" t="s">
        <v>35</v>
      </c>
      <c r="AC56">
        <v>700</v>
      </c>
      <c r="AD56" t="s">
        <v>8</v>
      </c>
      <c r="AE56">
        <v>27700</v>
      </c>
      <c r="AF56">
        <v>52200</v>
      </c>
      <c r="AG56">
        <v>510</v>
      </c>
      <c r="AH56">
        <v>48.2</v>
      </c>
      <c r="AI56" t="s">
        <v>4</v>
      </c>
    </row>
    <row r="57" spans="1:35" x14ac:dyDescent="0.2">
      <c r="A57" t="s">
        <v>35</v>
      </c>
      <c r="B57">
        <v>800</v>
      </c>
      <c r="C57" t="s">
        <v>7</v>
      </c>
      <c r="D57">
        <v>407</v>
      </c>
      <c r="E57">
        <v>1300</v>
      </c>
      <c r="F57">
        <v>330</v>
      </c>
      <c r="G57">
        <v>2.7</v>
      </c>
      <c r="H57" t="s">
        <v>4</v>
      </c>
      <c r="J57" t="s">
        <v>35</v>
      </c>
      <c r="K57">
        <v>800</v>
      </c>
      <c r="L57" t="s">
        <v>7</v>
      </c>
      <c r="M57">
        <v>1190</v>
      </c>
      <c r="N57">
        <v>1640</v>
      </c>
      <c r="O57">
        <v>234</v>
      </c>
      <c r="P57">
        <v>1.9</v>
      </c>
      <c r="Q57" t="s">
        <v>4</v>
      </c>
      <c r="S57" t="s">
        <v>35</v>
      </c>
      <c r="T57">
        <v>800</v>
      </c>
      <c r="U57" t="s">
        <v>7</v>
      </c>
      <c r="V57">
        <v>15.2</v>
      </c>
      <c r="W57">
        <v>470</v>
      </c>
      <c r="X57">
        <v>286</v>
      </c>
      <c r="Y57">
        <v>1.59</v>
      </c>
      <c r="Z57" t="s">
        <v>4</v>
      </c>
      <c r="AB57" t="s">
        <v>35</v>
      </c>
      <c r="AC57">
        <v>700</v>
      </c>
      <c r="AD57" t="s">
        <v>7</v>
      </c>
      <c r="AE57">
        <v>11900</v>
      </c>
      <c r="AF57">
        <v>27600</v>
      </c>
      <c r="AG57">
        <v>330</v>
      </c>
      <c r="AH57">
        <v>47.4</v>
      </c>
      <c r="AI57" t="s">
        <v>4</v>
      </c>
    </row>
    <row r="58" spans="1:35" x14ac:dyDescent="0.2">
      <c r="A58" t="s">
        <v>35</v>
      </c>
      <c r="B58">
        <v>800</v>
      </c>
      <c r="C58" t="s">
        <v>5</v>
      </c>
      <c r="D58">
        <v>167</v>
      </c>
      <c r="E58">
        <v>1090</v>
      </c>
      <c r="F58">
        <v>340</v>
      </c>
      <c r="G58">
        <v>2.71</v>
      </c>
      <c r="H58" t="s">
        <v>4</v>
      </c>
      <c r="J58" t="s">
        <v>35</v>
      </c>
      <c r="K58">
        <v>800</v>
      </c>
      <c r="L58" t="s">
        <v>5</v>
      </c>
      <c r="M58">
        <v>137</v>
      </c>
      <c r="N58">
        <v>542</v>
      </c>
      <c r="O58">
        <v>225</v>
      </c>
      <c r="P58">
        <v>1.8</v>
      </c>
      <c r="Q58" t="s">
        <v>4</v>
      </c>
      <c r="S58" t="s">
        <v>35</v>
      </c>
      <c r="T58">
        <v>800</v>
      </c>
      <c r="U58" t="s">
        <v>5</v>
      </c>
      <c r="V58">
        <v>3.12</v>
      </c>
      <c r="W58">
        <v>337</v>
      </c>
      <c r="X58">
        <v>207</v>
      </c>
      <c r="Y58">
        <v>1.61</v>
      </c>
      <c r="Z58" t="s">
        <v>4</v>
      </c>
      <c r="AB58" t="s">
        <v>35</v>
      </c>
      <c r="AC58">
        <v>700</v>
      </c>
      <c r="AD58" t="s">
        <v>5</v>
      </c>
      <c r="AE58">
        <v>18100</v>
      </c>
      <c r="AF58">
        <v>42700</v>
      </c>
      <c r="AG58">
        <v>532</v>
      </c>
      <c r="AH58">
        <v>46.1</v>
      </c>
      <c r="AI58" t="s">
        <v>4</v>
      </c>
    </row>
    <row r="61" spans="1:35" x14ac:dyDescent="0.2">
      <c r="A61" s="6" t="s">
        <v>34</v>
      </c>
    </row>
    <row r="62" spans="1:35" x14ac:dyDescent="0.2">
      <c r="A62" s="3" t="s">
        <v>25</v>
      </c>
      <c r="J62" s="3" t="s">
        <v>29</v>
      </c>
      <c r="S62" s="3" t="s">
        <v>23</v>
      </c>
      <c r="AB62" s="5" t="s">
        <v>22</v>
      </c>
    </row>
    <row r="63" spans="1:35" x14ac:dyDescent="0.2">
      <c r="A63" t="s">
        <v>20</v>
      </c>
      <c r="B63" t="s">
        <v>19</v>
      </c>
      <c r="C63" t="s">
        <v>18</v>
      </c>
      <c r="D63" t="s">
        <v>4</v>
      </c>
      <c r="E63" t="s">
        <v>17</v>
      </c>
      <c r="F63" t="s">
        <v>16</v>
      </c>
      <c r="G63" t="s">
        <v>15</v>
      </c>
      <c r="H63" t="s">
        <v>14</v>
      </c>
      <c r="J63" t="s">
        <v>20</v>
      </c>
      <c r="K63" t="s">
        <v>19</v>
      </c>
      <c r="L63" t="s">
        <v>18</v>
      </c>
      <c r="M63" t="s">
        <v>4</v>
      </c>
      <c r="N63" t="s">
        <v>17</v>
      </c>
      <c r="O63" t="s">
        <v>16</v>
      </c>
      <c r="P63" t="s">
        <v>15</v>
      </c>
      <c r="Q63" t="s">
        <v>14</v>
      </c>
      <c r="S63" t="s">
        <v>20</v>
      </c>
      <c r="T63" t="s">
        <v>19</v>
      </c>
      <c r="U63" t="s">
        <v>18</v>
      </c>
      <c r="V63" t="s">
        <v>4</v>
      </c>
      <c r="W63" t="s">
        <v>17</v>
      </c>
      <c r="X63" t="s">
        <v>16</v>
      </c>
      <c r="Y63" t="s">
        <v>15</v>
      </c>
      <c r="Z63" t="s">
        <v>14</v>
      </c>
      <c r="AB63" t="s">
        <v>20</v>
      </c>
      <c r="AC63" t="s">
        <v>19</v>
      </c>
      <c r="AD63" t="s">
        <v>18</v>
      </c>
      <c r="AE63" t="s">
        <v>4</v>
      </c>
      <c r="AF63" t="s">
        <v>17</v>
      </c>
      <c r="AG63" t="s">
        <v>16</v>
      </c>
      <c r="AH63" t="s">
        <v>15</v>
      </c>
      <c r="AI63" t="s">
        <v>14</v>
      </c>
    </row>
    <row r="64" spans="1:35" x14ac:dyDescent="0.2">
      <c r="A64" t="s">
        <v>33</v>
      </c>
      <c r="B64">
        <v>800</v>
      </c>
      <c r="C64" t="s">
        <v>12</v>
      </c>
      <c r="D64">
        <v>3810</v>
      </c>
      <c r="E64">
        <v>5270</v>
      </c>
      <c r="F64">
        <v>297</v>
      </c>
      <c r="G64">
        <v>4.92</v>
      </c>
      <c r="H64" t="s">
        <v>4</v>
      </c>
      <c r="J64" t="s">
        <v>33</v>
      </c>
      <c r="K64">
        <v>800</v>
      </c>
      <c r="L64" t="s">
        <v>12</v>
      </c>
      <c r="M64">
        <v>5710</v>
      </c>
      <c r="N64">
        <v>6810</v>
      </c>
      <c r="O64">
        <v>396</v>
      </c>
      <c r="P64">
        <v>2.76</v>
      </c>
      <c r="Q64" t="s">
        <v>4</v>
      </c>
      <c r="S64" t="s">
        <v>33</v>
      </c>
      <c r="T64">
        <v>800</v>
      </c>
      <c r="U64" t="s">
        <v>12</v>
      </c>
      <c r="V64">
        <v>1240</v>
      </c>
      <c r="W64">
        <v>2170</v>
      </c>
      <c r="X64">
        <v>385</v>
      </c>
      <c r="Y64">
        <v>2.44</v>
      </c>
      <c r="Z64" t="s">
        <v>4</v>
      </c>
      <c r="AB64" t="s">
        <v>33</v>
      </c>
      <c r="AC64">
        <v>700</v>
      </c>
      <c r="AD64" t="s">
        <v>12</v>
      </c>
      <c r="AE64">
        <v>87400</v>
      </c>
      <c r="AF64">
        <v>98200</v>
      </c>
      <c r="AG64">
        <v>544</v>
      </c>
      <c r="AH64">
        <v>19.899999999999999</v>
      </c>
      <c r="AI64" t="s">
        <v>4</v>
      </c>
    </row>
    <row r="65" spans="1:35" x14ac:dyDescent="0.2">
      <c r="A65" t="s">
        <v>33</v>
      </c>
      <c r="B65">
        <v>800</v>
      </c>
      <c r="C65" t="s">
        <v>10</v>
      </c>
      <c r="D65">
        <v>445</v>
      </c>
      <c r="E65">
        <v>1940</v>
      </c>
      <c r="F65">
        <v>310</v>
      </c>
      <c r="G65">
        <v>4.8099999999999996</v>
      </c>
      <c r="H65" t="s">
        <v>4</v>
      </c>
      <c r="J65" t="s">
        <v>33</v>
      </c>
      <c r="K65">
        <v>800</v>
      </c>
      <c r="L65" t="s">
        <v>10</v>
      </c>
      <c r="M65">
        <v>245</v>
      </c>
      <c r="N65">
        <v>1440</v>
      </c>
      <c r="O65">
        <v>480</v>
      </c>
      <c r="P65">
        <v>2.48</v>
      </c>
      <c r="Q65" t="s">
        <v>4</v>
      </c>
      <c r="S65" t="s">
        <v>33</v>
      </c>
      <c r="T65">
        <v>800</v>
      </c>
      <c r="U65" t="s">
        <v>10</v>
      </c>
      <c r="V65">
        <v>243</v>
      </c>
      <c r="W65">
        <v>1400</v>
      </c>
      <c r="X65">
        <v>495</v>
      </c>
      <c r="Y65">
        <v>2.33</v>
      </c>
      <c r="Z65" t="s">
        <v>4</v>
      </c>
      <c r="AB65" t="s">
        <v>33</v>
      </c>
      <c r="AC65">
        <v>700</v>
      </c>
      <c r="AD65" t="s">
        <v>10</v>
      </c>
      <c r="AE65">
        <v>1260</v>
      </c>
      <c r="AF65">
        <v>9810</v>
      </c>
      <c r="AG65">
        <v>448</v>
      </c>
      <c r="AH65">
        <v>19.100000000000001</v>
      </c>
      <c r="AI65" t="s">
        <v>4</v>
      </c>
    </row>
    <row r="66" spans="1:35" x14ac:dyDescent="0.2">
      <c r="A66" t="s">
        <v>33</v>
      </c>
      <c r="B66">
        <v>800</v>
      </c>
      <c r="C66" t="s">
        <v>8</v>
      </c>
      <c r="D66">
        <v>2510</v>
      </c>
      <c r="E66">
        <v>4320</v>
      </c>
      <c r="F66">
        <v>377</v>
      </c>
      <c r="G66">
        <v>4.8</v>
      </c>
      <c r="H66" t="s">
        <v>4</v>
      </c>
      <c r="J66" t="s">
        <v>33</v>
      </c>
      <c r="K66">
        <v>800</v>
      </c>
      <c r="L66" t="s">
        <v>8</v>
      </c>
      <c r="M66">
        <v>3360</v>
      </c>
      <c r="N66">
        <v>4310</v>
      </c>
      <c r="O66">
        <v>363</v>
      </c>
      <c r="P66">
        <v>2.64</v>
      </c>
      <c r="Q66" t="s">
        <v>4</v>
      </c>
      <c r="S66" t="s">
        <v>33</v>
      </c>
      <c r="T66">
        <v>800</v>
      </c>
      <c r="U66" t="s">
        <v>8</v>
      </c>
      <c r="V66">
        <v>475</v>
      </c>
      <c r="W66">
        <v>1190</v>
      </c>
      <c r="X66">
        <v>310</v>
      </c>
      <c r="Y66">
        <v>2.3199999999999998</v>
      </c>
      <c r="Z66" t="s">
        <v>4</v>
      </c>
      <c r="AB66" t="s">
        <v>33</v>
      </c>
      <c r="AC66">
        <v>700</v>
      </c>
      <c r="AD66" t="s">
        <v>8</v>
      </c>
      <c r="AE66">
        <v>85300</v>
      </c>
      <c r="AF66">
        <v>92700</v>
      </c>
      <c r="AG66">
        <v>462</v>
      </c>
      <c r="AH66">
        <v>16.100000000000001</v>
      </c>
      <c r="AI66" t="s">
        <v>4</v>
      </c>
    </row>
    <row r="67" spans="1:35" x14ac:dyDescent="0.2">
      <c r="A67" t="s">
        <v>33</v>
      </c>
      <c r="B67">
        <v>800</v>
      </c>
      <c r="C67" t="s">
        <v>7</v>
      </c>
      <c r="D67">
        <v>1040</v>
      </c>
      <c r="E67">
        <v>2310</v>
      </c>
      <c r="F67">
        <v>261</v>
      </c>
      <c r="G67">
        <v>4.87</v>
      </c>
      <c r="H67" t="s">
        <v>4</v>
      </c>
      <c r="J67" t="s">
        <v>33</v>
      </c>
      <c r="K67">
        <v>800</v>
      </c>
      <c r="L67" t="s">
        <v>7</v>
      </c>
      <c r="M67">
        <v>2820</v>
      </c>
      <c r="N67">
        <v>3690</v>
      </c>
      <c r="O67">
        <v>306</v>
      </c>
      <c r="P67">
        <v>2.87</v>
      </c>
      <c r="Q67" t="s">
        <v>4</v>
      </c>
      <c r="S67" t="s">
        <v>33</v>
      </c>
      <c r="T67">
        <v>800</v>
      </c>
      <c r="U67" t="s">
        <v>7</v>
      </c>
      <c r="V67">
        <v>295</v>
      </c>
      <c r="W67">
        <v>1120</v>
      </c>
      <c r="X67">
        <v>344</v>
      </c>
      <c r="Y67">
        <v>2.4</v>
      </c>
      <c r="Z67" t="s">
        <v>4</v>
      </c>
      <c r="AB67" t="s">
        <v>33</v>
      </c>
      <c r="AC67">
        <v>700</v>
      </c>
      <c r="AD67" t="s">
        <v>7</v>
      </c>
      <c r="AE67">
        <v>3610</v>
      </c>
      <c r="AF67">
        <v>11200</v>
      </c>
      <c r="AG67">
        <v>351</v>
      </c>
      <c r="AH67">
        <v>21.6</v>
      </c>
      <c r="AI67" t="s">
        <v>4</v>
      </c>
    </row>
    <row r="68" spans="1:35" x14ac:dyDescent="0.2">
      <c r="A68" t="s">
        <v>33</v>
      </c>
      <c r="B68">
        <v>800</v>
      </c>
      <c r="C68" t="s">
        <v>5</v>
      </c>
      <c r="D68">
        <v>1770</v>
      </c>
      <c r="E68">
        <v>3510</v>
      </c>
      <c r="F68">
        <v>348</v>
      </c>
      <c r="G68">
        <v>5</v>
      </c>
      <c r="H68" t="s">
        <v>4</v>
      </c>
      <c r="J68" t="s">
        <v>33</v>
      </c>
      <c r="K68">
        <v>800</v>
      </c>
      <c r="L68" t="s">
        <v>5</v>
      </c>
      <c r="M68">
        <v>442</v>
      </c>
      <c r="N68">
        <v>1270</v>
      </c>
      <c r="O68">
        <v>315</v>
      </c>
      <c r="P68">
        <v>2.63</v>
      </c>
      <c r="Q68" t="s">
        <v>4</v>
      </c>
      <c r="S68" t="s">
        <v>33</v>
      </c>
      <c r="T68">
        <v>800</v>
      </c>
      <c r="U68" t="s">
        <v>5</v>
      </c>
      <c r="V68">
        <v>22.2</v>
      </c>
      <c r="W68">
        <v>467</v>
      </c>
      <c r="X68">
        <v>203</v>
      </c>
      <c r="Y68">
        <v>2.19</v>
      </c>
      <c r="Z68" t="s">
        <v>4</v>
      </c>
      <c r="AB68" t="s">
        <v>33</v>
      </c>
      <c r="AC68">
        <v>700</v>
      </c>
      <c r="AD68" t="s">
        <v>5</v>
      </c>
      <c r="AE68">
        <v>84300</v>
      </c>
      <c r="AF68">
        <v>92600</v>
      </c>
      <c r="AG68">
        <v>416</v>
      </c>
      <c r="AH68">
        <v>19.8</v>
      </c>
      <c r="AI68" t="s">
        <v>4</v>
      </c>
    </row>
    <row r="71" spans="1:35" x14ac:dyDescent="0.2">
      <c r="A71" s="6" t="s">
        <v>32</v>
      </c>
    </row>
    <row r="72" spans="1:35" x14ac:dyDescent="0.2">
      <c r="A72" s="3" t="s">
        <v>25</v>
      </c>
      <c r="J72" s="3" t="s">
        <v>29</v>
      </c>
      <c r="S72" s="3" t="s">
        <v>23</v>
      </c>
      <c r="AB72" s="5" t="s">
        <v>22</v>
      </c>
    </row>
    <row r="73" spans="1:35" x14ac:dyDescent="0.2">
      <c r="A73" t="s">
        <v>20</v>
      </c>
      <c r="B73" t="s">
        <v>19</v>
      </c>
      <c r="C73" t="s">
        <v>18</v>
      </c>
      <c r="D73" t="s">
        <v>4</v>
      </c>
      <c r="E73" t="s">
        <v>17</v>
      </c>
      <c r="F73" t="s">
        <v>16</v>
      </c>
      <c r="G73" t="s">
        <v>15</v>
      </c>
      <c r="H73" t="s">
        <v>14</v>
      </c>
      <c r="J73" t="s">
        <v>20</v>
      </c>
      <c r="K73" t="s">
        <v>19</v>
      </c>
      <c r="L73" t="s">
        <v>18</v>
      </c>
      <c r="M73" t="s">
        <v>4</v>
      </c>
      <c r="N73" t="s">
        <v>17</v>
      </c>
      <c r="O73" t="s">
        <v>16</v>
      </c>
      <c r="P73" t="s">
        <v>15</v>
      </c>
      <c r="Q73" t="s">
        <v>14</v>
      </c>
      <c r="S73" t="s">
        <v>20</v>
      </c>
      <c r="T73" t="s">
        <v>19</v>
      </c>
      <c r="U73" t="s">
        <v>18</v>
      </c>
      <c r="V73" t="s">
        <v>4</v>
      </c>
      <c r="W73" t="s">
        <v>17</v>
      </c>
      <c r="X73" t="s">
        <v>16</v>
      </c>
      <c r="Y73" t="s">
        <v>15</v>
      </c>
      <c r="Z73" t="s">
        <v>14</v>
      </c>
      <c r="AB73" t="s">
        <v>20</v>
      </c>
      <c r="AC73" t="s">
        <v>19</v>
      </c>
      <c r="AD73" t="s">
        <v>18</v>
      </c>
      <c r="AE73" t="s">
        <v>4</v>
      </c>
      <c r="AF73" t="s">
        <v>17</v>
      </c>
      <c r="AG73" t="s">
        <v>16</v>
      </c>
      <c r="AH73" t="s">
        <v>15</v>
      </c>
      <c r="AI73" t="s">
        <v>14</v>
      </c>
    </row>
    <row r="74" spans="1:35" x14ac:dyDescent="0.2">
      <c r="A74" t="s">
        <v>31</v>
      </c>
      <c r="B74">
        <v>800</v>
      </c>
      <c r="C74" t="s">
        <v>12</v>
      </c>
      <c r="D74">
        <v>3870</v>
      </c>
      <c r="E74">
        <v>5550</v>
      </c>
      <c r="F74">
        <v>374</v>
      </c>
      <c r="G74">
        <v>4.49</v>
      </c>
      <c r="H74" t="s">
        <v>4</v>
      </c>
      <c r="J74" t="s">
        <v>31</v>
      </c>
      <c r="K74">
        <v>800</v>
      </c>
      <c r="L74" t="s">
        <v>12</v>
      </c>
      <c r="M74">
        <v>2550</v>
      </c>
      <c r="N74">
        <v>3320</v>
      </c>
      <c r="O74">
        <v>406</v>
      </c>
      <c r="P74">
        <v>1.88</v>
      </c>
      <c r="Q74" t="s">
        <v>4</v>
      </c>
      <c r="S74" t="s">
        <v>31</v>
      </c>
      <c r="T74">
        <v>800</v>
      </c>
      <c r="U74" t="s">
        <v>12</v>
      </c>
      <c r="V74">
        <v>378</v>
      </c>
      <c r="W74">
        <v>841</v>
      </c>
      <c r="X74">
        <v>297</v>
      </c>
      <c r="Y74">
        <v>1.56</v>
      </c>
      <c r="Z74" t="s">
        <v>4</v>
      </c>
      <c r="AB74" t="s">
        <v>31</v>
      </c>
      <c r="AC74">
        <v>700</v>
      </c>
      <c r="AD74" t="s">
        <v>12</v>
      </c>
      <c r="AE74">
        <v>54900</v>
      </c>
      <c r="AF74">
        <v>65900</v>
      </c>
      <c r="AG74">
        <v>589</v>
      </c>
      <c r="AH74">
        <v>18.8</v>
      </c>
      <c r="AI74" t="s">
        <v>4</v>
      </c>
    </row>
    <row r="75" spans="1:35" x14ac:dyDescent="0.2">
      <c r="A75" t="s">
        <v>31</v>
      </c>
      <c r="B75">
        <v>800</v>
      </c>
      <c r="C75" t="s">
        <v>10</v>
      </c>
      <c r="D75">
        <v>1270</v>
      </c>
      <c r="E75">
        <v>2740</v>
      </c>
      <c r="F75">
        <v>364</v>
      </c>
      <c r="G75">
        <v>4.05</v>
      </c>
      <c r="H75" t="s">
        <v>4</v>
      </c>
      <c r="J75" t="s">
        <v>31</v>
      </c>
      <c r="K75">
        <v>800</v>
      </c>
      <c r="L75" t="s">
        <v>10</v>
      </c>
      <c r="M75">
        <v>373</v>
      </c>
      <c r="N75">
        <v>797</v>
      </c>
      <c r="O75">
        <v>216</v>
      </c>
      <c r="P75">
        <v>1.96</v>
      </c>
      <c r="Q75" t="s">
        <v>4</v>
      </c>
      <c r="S75" t="s">
        <v>31</v>
      </c>
      <c r="T75">
        <v>800</v>
      </c>
      <c r="U75" t="s">
        <v>10</v>
      </c>
      <c r="V75">
        <v>180</v>
      </c>
      <c r="W75">
        <v>686</v>
      </c>
      <c r="X75">
        <v>330</v>
      </c>
      <c r="Y75">
        <v>1.53</v>
      </c>
      <c r="Z75" t="s">
        <v>4</v>
      </c>
      <c r="AB75" t="s">
        <v>31</v>
      </c>
      <c r="AC75">
        <v>700</v>
      </c>
      <c r="AD75" t="s">
        <v>10</v>
      </c>
      <c r="AE75">
        <v>1450</v>
      </c>
      <c r="AF75">
        <v>7990</v>
      </c>
      <c r="AG75">
        <v>341</v>
      </c>
      <c r="AH75">
        <v>19.2</v>
      </c>
      <c r="AI75" t="s">
        <v>4</v>
      </c>
    </row>
    <row r="76" spans="1:35" x14ac:dyDescent="0.2">
      <c r="A76" t="s">
        <v>31</v>
      </c>
      <c r="B76">
        <v>800</v>
      </c>
      <c r="C76" t="s">
        <v>8</v>
      </c>
      <c r="D76">
        <v>1650</v>
      </c>
      <c r="E76">
        <v>2580</v>
      </c>
      <c r="F76">
        <v>243</v>
      </c>
      <c r="G76">
        <v>3.82</v>
      </c>
      <c r="H76" t="s">
        <v>4</v>
      </c>
      <c r="J76" t="s">
        <v>31</v>
      </c>
      <c r="K76">
        <v>800</v>
      </c>
      <c r="L76" t="s">
        <v>8</v>
      </c>
      <c r="M76">
        <v>2340</v>
      </c>
      <c r="N76">
        <v>2910</v>
      </c>
      <c r="O76">
        <v>288</v>
      </c>
      <c r="P76">
        <v>1.99</v>
      </c>
      <c r="Q76" t="s">
        <v>4</v>
      </c>
      <c r="S76" t="s">
        <v>31</v>
      </c>
      <c r="T76">
        <v>800</v>
      </c>
      <c r="U76" t="s">
        <v>8</v>
      </c>
      <c r="V76">
        <v>136</v>
      </c>
      <c r="W76">
        <v>501</v>
      </c>
      <c r="X76">
        <v>216</v>
      </c>
      <c r="Y76">
        <v>1.69</v>
      </c>
      <c r="Z76" t="s">
        <v>4</v>
      </c>
      <c r="AB76" t="s">
        <v>31</v>
      </c>
      <c r="AC76">
        <v>700</v>
      </c>
      <c r="AD76" t="s">
        <v>8</v>
      </c>
      <c r="AE76">
        <v>46200</v>
      </c>
      <c r="AF76">
        <v>52000</v>
      </c>
      <c r="AG76">
        <v>476</v>
      </c>
      <c r="AH76">
        <v>12.2</v>
      </c>
      <c r="AI76" t="s">
        <v>4</v>
      </c>
    </row>
    <row r="77" spans="1:35" x14ac:dyDescent="0.2">
      <c r="A77" t="s">
        <v>31</v>
      </c>
      <c r="B77">
        <v>800</v>
      </c>
      <c r="C77" t="s">
        <v>7</v>
      </c>
      <c r="D77">
        <v>956</v>
      </c>
      <c r="E77">
        <v>1700</v>
      </c>
      <c r="F77">
        <v>203</v>
      </c>
      <c r="G77">
        <v>3.66</v>
      </c>
      <c r="H77" t="s">
        <v>4</v>
      </c>
      <c r="J77" t="s">
        <v>31</v>
      </c>
      <c r="K77">
        <v>800</v>
      </c>
      <c r="L77" t="s">
        <v>7</v>
      </c>
      <c r="M77">
        <v>1750</v>
      </c>
      <c r="N77">
        <v>2540</v>
      </c>
      <c r="O77">
        <v>350</v>
      </c>
      <c r="P77">
        <v>2.27</v>
      </c>
      <c r="Q77" t="s">
        <v>4</v>
      </c>
      <c r="S77" t="s">
        <v>31</v>
      </c>
      <c r="T77">
        <v>800</v>
      </c>
      <c r="U77" t="s">
        <v>7</v>
      </c>
      <c r="V77">
        <v>97</v>
      </c>
      <c r="W77">
        <v>333</v>
      </c>
      <c r="X77">
        <v>150</v>
      </c>
      <c r="Y77">
        <v>1.57</v>
      </c>
      <c r="Z77" t="s">
        <v>4</v>
      </c>
      <c r="AB77" t="s">
        <v>31</v>
      </c>
      <c r="AC77">
        <v>700</v>
      </c>
      <c r="AD77" t="s">
        <v>7</v>
      </c>
      <c r="AE77">
        <v>1620</v>
      </c>
      <c r="AF77">
        <v>5110</v>
      </c>
      <c r="AG77">
        <v>253</v>
      </c>
      <c r="AH77">
        <v>13.8</v>
      </c>
      <c r="AI77" t="s">
        <v>4</v>
      </c>
    </row>
    <row r="78" spans="1:35" x14ac:dyDescent="0.2">
      <c r="A78" t="s">
        <v>31</v>
      </c>
      <c r="B78">
        <v>800</v>
      </c>
      <c r="C78" t="s">
        <v>5</v>
      </c>
      <c r="D78">
        <v>1420</v>
      </c>
      <c r="E78">
        <v>2310</v>
      </c>
      <c r="F78">
        <v>248</v>
      </c>
      <c r="G78">
        <v>3.6</v>
      </c>
      <c r="H78" t="s">
        <v>4</v>
      </c>
      <c r="J78" t="s">
        <v>31</v>
      </c>
      <c r="K78">
        <v>800</v>
      </c>
      <c r="L78" t="s">
        <v>5</v>
      </c>
      <c r="M78">
        <v>305</v>
      </c>
      <c r="N78">
        <v>833</v>
      </c>
      <c r="O78">
        <v>248</v>
      </c>
      <c r="P78">
        <v>2.13</v>
      </c>
      <c r="Q78" t="s">
        <v>4</v>
      </c>
      <c r="S78" t="s">
        <v>31</v>
      </c>
      <c r="T78">
        <v>800</v>
      </c>
      <c r="U78" t="s">
        <v>5</v>
      </c>
      <c r="V78">
        <v>0.96499999999999997</v>
      </c>
      <c r="W78">
        <v>286</v>
      </c>
      <c r="X78">
        <v>176</v>
      </c>
      <c r="Y78">
        <v>1.62</v>
      </c>
      <c r="Z78" t="s">
        <v>4</v>
      </c>
      <c r="AB78" t="s">
        <v>31</v>
      </c>
      <c r="AC78">
        <v>700</v>
      </c>
      <c r="AD78" t="s">
        <v>5</v>
      </c>
      <c r="AE78">
        <v>39600</v>
      </c>
      <c r="AF78">
        <v>46200</v>
      </c>
      <c r="AG78">
        <v>672</v>
      </c>
      <c r="AH78">
        <v>9.86</v>
      </c>
      <c r="AI78" t="s">
        <v>4</v>
      </c>
    </row>
    <row r="81" spans="1:63" x14ac:dyDescent="0.2">
      <c r="A81" s="6" t="s">
        <v>30</v>
      </c>
      <c r="AN81" s="1"/>
      <c r="AO81" s="1"/>
      <c r="AP81" s="1"/>
      <c r="AQ81" s="1"/>
      <c r="AR81" s="1"/>
    </row>
    <row r="82" spans="1:63" x14ac:dyDescent="0.2">
      <c r="A82" s="3" t="s">
        <v>25</v>
      </c>
      <c r="J82" s="3" t="s">
        <v>29</v>
      </c>
      <c r="S82" s="3" t="s">
        <v>23</v>
      </c>
      <c r="AB82" s="5" t="s">
        <v>22</v>
      </c>
    </row>
    <row r="83" spans="1:63" x14ac:dyDescent="0.2">
      <c r="A83" t="s">
        <v>20</v>
      </c>
      <c r="B83" t="s">
        <v>19</v>
      </c>
      <c r="C83" t="s">
        <v>18</v>
      </c>
      <c r="D83" t="s">
        <v>4</v>
      </c>
      <c r="E83" t="s">
        <v>17</v>
      </c>
      <c r="F83" t="s">
        <v>16</v>
      </c>
      <c r="G83" t="s">
        <v>15</v>
      </c>
      <c r="H83" t="s">
        <v>14</v>
      </c>
      <c r="J83" t="s">
        <v>20</v>
      </c>
      <c r="K83" t="s">
        <v>19</v>
      </c>
      <c r="L83" t="s">
        <v>18</v>
      </c>
      <c r="M83" t="s">
        <v>4</v>
      </c>
      <c r="N83" t="s">
        <v>17</v>
      </c>
      <c r="O83" t="s">
        <v>16</v>
      </c>
      <c r="P83" t="s">
        <v>15</v>
      </c>
      <c r="Q83" t="s">
        <v>14</v>
      </c>
      <c r="S83" t="s">
        <v>20</v>
      </c>
      <c r="T83" t="s">
        <v>19</v>
      </c>
      <c r="U83" t="s">
        <v>18</v>
      </c>
      <c r="V83" t="s">
        <v>4</v>
      </c>
      <c r="W83" t="s">
        <v>17</v>
      </c>
      <c r="X83" t="s">
        <v>16</v>
      </c>
      <c r="Y83" t="s">
        <v>15</v>
      </c>
      <c r="Z83" t="s">
        <v>14</v>
      </c>
      <c r="AB83" t="s">
        <v>20</v>
      </c>
      <c r="AC83" t="s">
        <v>19</v>
      </c>
      <c r="AD83" t="s">
        <v>18</v>
      </c>
      <c r="AE83" t="s">
        <v>4</v>
      </c>
      <c r="AF83" t="s">
        <v>17</v>
      </c>
      <c r="AG83" t="s">
        <v>16</v>
      </c>
      <c r="AH83" t="s">
        <v>15</v>
      </c>
      <c r="AI83" t="s">
        <v>14</v>
      </c>
    </row>
    <row r="84" spans="1:63" x14ac:dyDescent="0.2">
      <c r="A84" t="s">
        <v>27</v>
      </c>
      <c r="B84">
        <v>800</v>
      </c>
      <c r="C84" t="s">
        <v>12</v>
      </c>
      <c r="D84">
        <v>6440</v>
      </c>
      <c r="E84">
        <v>8300</v>
      </c>
      <c r="F84">
        <v>468</v>
      </c>
      <c r="G84">
        <v>3.96</v>
      </c>
      <c r="H84" t="s">
        <v>4</v>
      </c>
      <c r="J84" t="s">
        <v>27</v>
      </c>
      <c r="K84">
        <v>800</v>
      </c>
      <c r="L84" t="s">
        <v>12</v>
      </c>
      <c r="M84">
        <v>3200</v>
      </c>
      <c r="N84">
        <v>3780</v>
      </c>
      <c r="O84">
        <v>312</v>
      </c>
      <c r="P84">
        <v>1.86</v>
      </c>
      <c r="Q84" t="s">
        <v>4</v>
      </c>
      <c r="S84" t="s">
        <v>27</v>
      </c>
      <c r="T84">
        <v>800</v>
      </c>
      <c r="U84" t="s">
        <v>12</v>
      </c>
      <c r="V84">
        <v>735</v>
      </c>
      <c r="W84">
        <v>1170</v>
      </c>
      <c r="X84">
        <v>264</v>
      </c>
      <c r="Y84">
        <v>1.66</v>
      </c>
      <c r="Z84" t="s">
        <v>4</v>
      </c>
      <c r="AB84" t="s">
        <v>27</v>
      </c>
      <c r="AC84">
        <v>700</v>
      </c>
      <c r="AD84" t="s">
        <v>12</v>
      </c>
      <c r="AE84">
        <v>63800</v>
      </c>
      <c r="AF84">
        <v>71600</v>
      </c>
      <c r="AG84">
        <v>490</v>
      </c>
      <c r="AH84">
        <v>15.9</v>
      </c>
      <c r="AI84" t="s">
        <v>4</v>
      </c>
      <c r="AK84" s="4" t="s">
        <v>28</v>
      </c>
      <c r="AR84" s="3" t="s">
        <v>25</v>
      </c>
      <c r="AW84" s="3" t="s">
        <v>24</v>
      </c>
      <c r="BB84" s="3" t="s">
        <v>23</v>
      </c>
      <c r="BG84" s="2" t="s">
        <v>22</v>
      </c>
    </row>
    <row r="85" spans="1:63" x14ac:dyDescent="0.2">
      <c r="A85" t="s">
        <v>27</v>
      </c>
      <c r="B85">
        <v>800</v>
      </c>
      <c r="C85" t="s">
        <v>10</v>
      </c>
      <c r="D85">
        <v>2760</v>
      </c>
      <c r="E85">
        <v>3890</v>
      </c>
      <c r="F85">
        <v>319</v>
      </c>
      <c r="G85">
        <v>3.55</v>
      </c>
      <c r="H85" t="s">
        <v>4</v>
      </c>
      <c r="J85" t="s">
        <v>27</v>
      </c>
      <c r="K85">
        <v>800</v>
      </c>
      <c r="L85" t="s">
        <v>10</v>
      </c>
      <c r="M85">
        <v>855</v>
      </c>
      <c r="N85">
        <v>1300</v>
      </c>
      <c r="O85">
        <v>208</v>
      </c>
      <c r="P85">
        <v>2.13</v>
      </c>
      <c r="Q85" t="s">
        <v>4</v>
      </c>
      <c r="S85" t="s">
        <v>27</v>
      </c>
      <c r="T85">
        <v>800</v>
      </c>
      <c r="U85" t="s">
        <v>10</v>
      </c>
      <c r="V85">
        <v>403</v>
      </c>
      <c r="W85">
        <v>936</v>
      </c>
      <c r="X85">
        <v>336</v>
      </c>
      <c r="Y85">
        <v>1.59</v>
      </c>
      <c r="Z85" t="s">
        <v>4</v>
      </c>
      <c r="AB85" t="s">
        <v>27</v>
      </c>
      <c r="AC85">
        <v>700</v>
      </c>
      <c r="AD85" t="s">
        <v>10</v>
      </c>
      <c r="AE85">
        <v>7720</v>
      </c>
      <c r="AF85">
        <v>15700</v>
      </c>
      <c r="AG85">
        <v>429</v>
      </c>
      <c r="AH85">
        <v>18.5</v>
      </c>
      <c r="AI85" t="s">
        <v>4</v>
      </c>
      <c r="AL85" s="3" t="s">
        <v>25</v>
      </c>
      <c r="AM85" s="3" t="s">
        <v>24</v>
      </c>
      <c r="AN85" s="3" t="s">
        <v>23</v>
      </c>
      <c r="AO85" s="2" t="s">
        <v>22</v>
      </c>
      <c r="AR85" t="s">
        <v>12</v>
      </c>
      <c r="AS85" t="s">
        <v>10</v>
      </c>
      <c r="AT85" t="s">
        <v>8</v>
      </c>
      <c r="AU85" t="s">
        <v>7</v>
      </c>
      <c r="AV85" t="s">
        <v>5</v>
      </c>
      <c r="AW85" t="s">
        <v>12</v>
      </c>
      <c r="AX85" t="s">
        <v>10</v>
      </c>
      <c r="AY85" t="s">
        <v>8</v>
      </c>
      <c r="AZ85" t="s">
        <v>7</v>
      </c>
      <c r="BA85" t="s">
        <v>5</v>
      </c>
      <c r="BB85" t="s">
        <v>12</v>
      </c>
      <c r="BC85" t="s">
        <v>10</v>
      </c>
      <c r="BD85" t="s">
        <v>8</v>
      </c>
      <c r="BE85" t="s">
        <v>7</v>
      </c>
      <c r="BF85" t="s">
        <v>5</v>
      </c>
      <c r="BG85" t="s">
        <v>12</v>
      </c>
      <c r="BH85" t="s">
        <v>10</v>
      </c>
      <c r="BI85" t="s">
        <v>8</v>
      </c>
      <c r="BJ85" t="s">
        <v>7</v>
      </c>
      <c r="BK85" t="s">
        <v>5</v>
      </c>
    </row>
    <row r="86" spans="1:63" x14ac:dyDescent="0.2">
      <c r="A86" t="s">
        <v>27</v>
      </c>
      <c r="B86">
        <v>800</v>
      </c>
      <c r="C86" t="s">
        <v>8</v>
      </c>
      <c r="D86">
        <v>2220</v>
      </c>
      <c r="E86">
        <v>3180</v>
      </c>
      <c r="F86">
        <v>308</v>
      </c>
      <c r="G86">
        <v>3.12</v>
      </c>
      <c r="H86" t="s">
        <v>4</v>
      </c>
      <c r="J86" t="s">
        <v>27</v>
      </c>
      <c r="K86">
        <v>800</v>
      </c>
      <c r="L86" t="s">
        <v>8</v>
      </c>
      <c r="M86">
        <v>2600</v>
      </c>
      <c r="N86">
        <v>3180</v>
      </c>
      <c r="O86">
        <v>270</v>
      </c>
      <c r="P86">
        <v>2.16</v>
      </c>
      <c r="Q86" t="s">
        <v>4</v>
      </c>
      <c r="S86" t="s">
        <v>27</v>
      </c>
      <c r="T86">
        <v>800</v>
      </c>
      <c r="U86" t="s">
        <v>8</v>
      </c>
      <c r="V86">
        <v>103</v>
      </c>
      <c r="W86">
        <v>679</v>
      </c>
      <c r="X86">
        <v>377</v>
      </c>
      <c r="Y86">
        <v>1.53</v>
      </c>
      <c r="Z86" t="s">
        <v>4</v>
      </c>
      <c r="AB86" t="s">
        <v>27</v>
      </c>
      <c r="AC86">
        <v>700</v>
      </c>
      <c r="AD86" t="s">
        <v>8</v>
      </c>
      <c r="AE86">
        <v>43500</v>
      </c>
      <c r="AF86">
        <v>47600</v>
      </c>
      <c r="AG86">
        <v>455</v>
      </c>
      <c r="AH86">
        <v>8.98</v>
      </c>
      <c r="AI86" t="s">
        <v>4</v>
      </c>
      <c r="AL86">
        <f>MEDIAN(D4,D14,D24,D34)</f>
        <v>4425</v>
      </c>
      <c r="AM86">
        <f>MEDIAN(M4,M14,M24,M34)</f>
        <v>3710</v>
      </c>
      <c r="AN86">
        <f>MEDIAN(V4,V14,V24,V34)</f>
        <v>789</v>
      </c>
      <c r="AO86">
        <f>MEDIAN(AE4,AE14,AE24,AE34)</f>
        <v>52500</v>
      </c>
      <c r="AR86">
        <f>AL91</f>
        <v>111.41242937853106</v>
      </c>
      <c r="AS86">
        <f>D5/D4*100</f>
        <v>49.087221095334691</v>
      </c>
      <c r="AW86">
        <f>AM91</f>
        <v>143.1266846361186</v>
      </c>
      <c r="BB86">
        <f>AN91</f>
        <v>118.75792141951837</v>
      </c>
      <c r="BG86">
        <f>AO91</f>
        <v>88.761904761904759</v>
      </c>
    </row>
    <row r="87" spans="1:63" x14ac:dyDescent="0.2">
      <c r="A87" t="s">
        <v>27</v>
      </c>
      <c r="B87">
        <v>800</v>
      </c>
      <c r="C87" t="s">
        <v>7</v>
      </c>
      <c r="D87">
        <v>528</v>
      </c>
      <c r="E87">
        <v>1250</v>
      </c>
      <c r="F87">
        <v>232</v>
      </c>
      <c r="G87">
        <v>3.11</v>
      </c>
      <c r="H87" t="s">
        <v>4</v>
      </c>
      <c r="J87" t="s">
        <v>27</v>
      </c>
      <c r="K87">
        <v>800</v>
      </c>
      <c r="L87" t="s">
        <v>7</v>
      </c>
      <c r="M87">
        <v>2370</v>
      </c>
      <c r="N87">
        <v>2970</v>
      </c>
      <c r="O87">
        <v>336</v>
      </c>
      <c r="P87">
        <v>1.81</v>
      </c>
      <c r="Q87" t="s">
        <v>4</v>
      </c>
      <c r="S87" t="s">
        <v>27</v>
      </c>
      <c r="T87">
        <v>800</v>
      </c>
      <c r="U87" t="s">
        <v>7</v>
      </c>
      <c r="V87">
        <v>79.8</v>
      </c>
      <c r="W87">
        <v>425</v>
      </c>
      <c r="X87">
        <v>230</v>
      </c>
      <c r="Y87">
        <v>1.5</v>
      </c>
      <c r="Z87" t="s">
        <v>4</v>
      </c>
      <c r="AB87" t="s">
        <v>27</v>
      </c>
      <c r="AC87">
        <v>700</v>
      </c>
      <c r="AD87" t="s">
        <v>7</v>
      </c>
      <c r="AE87">
        <v>3300</v>
      </c>
      <c r="AF87">
        <v>6320</v>
      </c>
      <c r="AG87">
        <v>341</v>
      </c>
      <c r="AH87">
        <v>8.86</v>
      </c>
      <c r="AI87" t="s">
        <v>4</v>
      </c>
      <c r="AR87">
        <f>AL92</f>
        <v>90.395480225988706</v>
      </c>
      <c r="AS87">
        <f>D15/D14*100</f>
        <v>10.299999999999999</v>
      </c>
      <c r="AW87">
        <f>AM92</f>
        <v>56.873315363881403</v>
      </c>
      <c r="BB87">
        <f>AN92</f>
        <v>81.242078580481632</v>
      </c>
      <c r="BG87">
        <f>AO92</f>
        <v>120</v>
      </c>
    </row>
    <row r="88" spans="1:63" x14ac:dyDescent="0.2">
      <c r="A88" t="s">
        <v>27</v>
      </c>
      <c r="B88">
        <v>800</v>
      </c>
      <c r="C88" t="s">
        <v>5</v>
      </c>
      <c r="D88">
        <v>1700</v>
      </c>
      <c r="E88">
        <v>3440</v>
      </c>
      <c r="F88">
        <v>522</v>
      </c>
      <c r="G88">
        <v>3.34</v>
      </c>
      <c r="H88" t="s">
        <v>4</v>
      </c>
      <c r="J88" t="s">
        <v>27</v>
      </c>
      <c r="K88">
        <v>800</v>
      </c>
      <c r="L88" t="s">
        <v>5</v>
      </c>
      <c r="M88">
        <v>392</v>
      </c>
      <c r="N88">
        <v>654</v>
      </c>
      <c r="O88">
        <v>156</v>
      </c>
      <c r="P88">
        <v>1.68</v>
      </c>
      <c r="Q88" t="s">
        <v>4</v>
      </c>
      <c r="S88" t="s">
        <v>27</v>
      </c>
      <c r="T88">
        <v>800</v>
      </c>
      <c r="U88" t="s">
        <v>5</v>
      </c>
      <c r="V88">
        <v>3.13</v>
      </c>
      <c r="W88">
        <v>223</v>
      </c>
      <c r="X88">
        <v>153</v>
      </c>
      <c r="Y88">
        <v>1.43</v>
      </c>
      <c r="Z88" t="s">
        <v>4</v>
      </c>
      <c r="AB88" t="s">
        <v>27</v>
      </c>
      <c r="AC88">
        <v>700</v>
      </c>
      <c r="AD88" t="s">
        <v>5</v>
      </c>
      <c r="AE88">
        <v>65700</v>
      </c>
      <c r="AF88">
        <v>70600</v>
      </c>
      <c r="AG88">
        <v>468</v>
      </c>
      <c r="AH88">
        <v>10.5</v>
      </c>
      <c r="AI88" t="s">
        <v>4</v>
      </c>
      <c r="AR88">
        <f>AL93</f>
        <v>109.60451977401129</v>
      </c>
      <c r="AW88">
        <f>AM93</f>
        <v>153.63881401617249</v>
      </c>
      <c r="BB88">
        <f>AN93</f>
        <v>141.95183776932828</v>
      </c>
      <c r="BG88">
        <f>AO93</f>
        <v>111.23809523809524</v>
      </c>
    </row>
    <row r="89" spans="1:63" x14ac:dyDescent="0.2">
      <c r="AK89" s="4" t="s">
        <v>26</v>
      </c>
      <c r="AR89" s="1">
        <f>AL94</f>
        <v>58.531073446327689</v>
      </c>
      <c r="AS89" s="1"/>
      <c r="AT89" s="1"/>
      <c r="AU89" s="1"/>
      <c r="AV89" s="1"/>
      <c r="AW89" s="1">
        <f>AM94</f>
        <v>25.067385444743934</v>
      </c>
      <c r="AX89" s="1"/>
      <c r="AY89" s="1"/>
      <c r="AZ89" s="1"/>
      <c r="BA89" s="1"/>
      <c r="BB89" s="1">
        <f>AN94</f>
        <v>23.700887198986059</v>
      </c>
      <c r="BC89" s="1"/>
      <c r="BD89" s="1"/>
      <c r="BE89" s="1"/>
      <c r="BF89" s="1"/>
      <c r="BG89" s="1">
        <f>AO94</f>
        <v>54.666666666666664</v>
      </c>
      <c r="BH89" s="1"/>
      <c r="BI89" s="1"/>
      <c r="BJ89" s="1"/>
      <c r="BK89" s="1"/>
    </row>
    <row r="90" spans="1:63" x14ac:dyDescent="0.2">
      <c r="AL90" s="3" t="s">
        <v>25</v>
      </c>
      <c r="AM90" s="3" t="s">
        <v>24</v>
      </c>
      <c r="AN90" s="3" t="s">
        <v>23</v>
      </c>
      <c r="AO90" s="2" t="s">
        <v>22</v>
      </c>
    </row>
    <row r="91" spans="1:63" x14ac:dyDescent="0.2">
      <c r="A91" t="s">
        <v>57</v>
      </c>
      <c r="AK91" t="s">
        <v>21</v>
      </c>
      <c r="AL91">
        <f>D4/AL86*100</f>
        <v>111.41242937853106</v>
      </c>
      <c r="AM91">
        <f>M4/AM86*100</f>
        <v>143.1266846361186</v>
      </c>
      <c r="AN91">
        <f>V4/AN86*100</f>
        <v>118.75792141951837</v>
      </c>
      <c r="AO91">
        <f>AE4/AO86*100</f>
        <v>88.761904761904759</v>
      </c>
    </row>
    <row r="92" spans="1:63" x14ac:dyDescent="0.2">
      <c r="A92" t="s">
        <v>20</v>
      </c>
      <c r="B92" t="s">
        <v>19</v>
      </c>
      <c r="C92" t="s">
        <v>18</v>
      </c>
      <c r="D92" t="s">
        <v>4</v>
      </c>
      <c r="E92" t="s">
        <v>17</v>
      </c>
      <c r="F92" t="s">
        <v>16</v>
      </c>
      <c r="G92" t="s">
        <v>15</v>
      </c>
      <c r="H92" t="s">
        <v>14</v>
      </c>
      <c r="J92" t="s">
        <v>20</v>
      </c>
      <c r="K92" t="s">
        <v>19</v>
      </c>
      <c r="L92" t="s">
        <v>18</v>
      </c>
      <c r="M92" t="s">
        <v>4</v>
      </c>
      <c r="N92" t="s">
        <v>17</v>
      </c>
      <c r="O92" t="s">
        <v>16</v>
      </c>
      <c r="P92" t="s">
        <v>15</v>
      </c>
      <c r="Q92" t="s">
        <v>14</v>
      </c>
      <c r="S92" t="s">
        <v>20</v>
      </c>
      <c r="T92" t="s">
        <v>19</v>
      </c>
      <c r="U92" t="s">
        <v>18</v>
      </c>
      <c r="V92" t="s">
        <v>4</v>
      </c>
      <c r="W92" t="s">
        <v>17</v>
      </c>
      <c r="X92" t="s">
        <v>16</v>
      </c>
      <c r="Y92" t="s">
        <v>15</v>
      </c>
      <c r="Z92" t="s">
        <v>14</v>
      </c>
      <c r="AK92" t="s">
        <v>13</v>
      </c>
      <c r="AL92">
        <f>D14/AL86*100</f>
        <v>90.395480225988706</v>
      </c>
      <c r="AM92">
        <f>M14/AM86*100</f>
        <v>56.873315363881403</v>
      </c>
      <c r="AN92">
        <f>V14/AN86*100</f>
        <v>81.242078580481632</v>
      </c>
      <c r="AO92">
        <f>AE14/AO86*100</f>
        <v>120</v>
      </c>
    </row>
    <row r="93" spans="1:63" x14ac:dyDescent="0.2">
      <c r="A93" t="s">
        <v>6</v>
      </c>
      <c r="B93">
        <v>800</v>
      </c>
      <c r="C93" t="s">
        <v>12</v>
      </c>
      <c r="D93">
        <v>2590</v>
      </c>
      <c r="E93">
        <v>3310</v>
      </c>
      <c r="F93">
        <v>330</v>
      </c>
      <c r="G93">
        <v>2.1800000000000002</v>
      </c>
      <c r="H93" t="s">
        <v>4</v>
      </c>
      <c r="J93" t="s">
        <v>6</v>
      </c>
      <c r="K93">
        <v>800</v>
      </c>
      <c r="L93" t="s">
        <v>12</v>
      </c>
      <c r="M93">
        <v>2150</v>
      </c>
      <c r="N93">
        <v>2790</v>
      </c>
      <c r="O93">
        <v>300</v>
      </c>
      <c r="P93">
        <v>2.13</v>
      </c>
      <c r="Q93" t="s">
        <v>4</v>
      </c>
      <c r="S93" t="s">
        <v>6</v>
      </c>
      <c r="T93">
        <v>800</v>
      </c>
      <c r="U93" t="s">
        <v>12</v>
      </c>
      <c r="V93">
        <v>2990</v>
      </c>
      <c r="W93">
        <v>3650</v>
      </c>
      <c r="X93">
        <v>325</v>
      </c>
      <c r="Y93">
        <v>2.0099999999999998</v>
      </c>
      <c r="Z93" t="s">
        <v>4</v>
      </c>
      <c r="AK93" t="s">
        <v>11</v>
      </c>
      <c r="AL93">
        <f>D24/AL86*100</f>
        <v>109.60451977401129</v>
      </c>
      <c r="AM93">
        <f>M24/AM86*100</f>
        <v>153.63881401617249</v>
      </c>
      <c r="AN93">
        <f>V24/AN86*100</f>
        <v>141.95183776932828</v>
      </c>
      <c r="AO93">
        <f>AE24/AO86*100</f>
        <v>111.23809523809524</v>
      </c>
    </row>
    <row r="94" spans="1:63" x14ac:dyDescent="0.2">
      <c r="A94" t="s">
        <v>6</v>
      </c>
      <c r="B94">
        <v>800</v>
      </c>
      <c r="C94" t="s">
        <v>10</v>
      </c>
      <c r="D94">
        <v>1160</v>
      </c>
      <c r="E94">
        <v>1640</v>
      </c>
      <c r="F94">
        <v>224</v>
      </c>
      <c r="G94">
        <v>2.12</v>
      </c>
      <c r="H94" t="s">
        <v>4</v>
      </c>
      <c r="J94" t="s">
        <v>6</v>
      </c>
      <c r="K94">
        <v>800</v>
      </c>
      <c r="L94" t="s">
        <v>10</v>
      </c>
      <c r="M94">
        <v>477</v>
      </c>
      <c r="N94">
        <v>1260</v>
      </c>
      <c r="O94">
        <v>234</v>
      </c>
      <c r="P94">
        <v>3.33</v>
      </c>
      <c r="Q94" t="s">
        <v>4</v>
      </c>
      <c r="S94" t="s">
        <v>6</v>
      </c>
      <c r="T94">
        <v>800</v>
      </c>
      <c r="U94" t="s">
        <v>10</v>
      </c>
      <c r="V94">
        <v>2070</v>
      </c>
      <c r="W94">
        <v>2750</v>
      </c>
      <c r="X94">
        <v>338</v>
      </c>
      <c r="Y94">
        <v>2.02</v>
      </c>
      <c r="Z94" t="s">
        <v>4</v>
      </c>
      <c r="AK94" t="s">
        <v>9</v>
      </c>
      <c r="AL94" s="1">
        <f>D34/AL86*100</f>
        <v>58.531073446327689</v>
      </c>
      <c r="AM94" s="1">
        <f>M34/AM86*100</f>
        <v>25.067385444743934</v>
      </c>
      <c r="AN94" s="1">
        <f>V34/AN86*100</f>
        <v>23.700887198986059</v>
      </c>
      <c r="AO94" s="1">
        <f>AE34/AO86*100</f>
        <v>54.666666666666664</v>
      </c>
    </row>
    <row r="95" spans="1:63" x14ac:dyDescent="0.2">
      <c r="A95" t="s">
        <v>6</v>
      </c>
      <c r="B95">
        <v>800</v>
      </c>
      <c r="C95" t="s">
        <v>8</v>
      </c>
      <c r="D95">
        <v>1280</v>
      </c>
      <c r="E95">
        <v>1840</v>
      </c>
      <c r="F95">
        <v>261</v>
      </c>
      <c r="G95">
        <v>2.12</v>
      </c>
      <c r="H95" t="s">
        <v>4</v>
      </c>
      <c r="J95" t="s">
        <v>6</v>
      </c>
      <c r="K95">
        <v>800</v>
      </c>
      <c r="L95" t="s">
        <v>8</v>
      </c>
      <c r="M95">
        <v>1530</v>
      </c>
      <c r="N95">
        <v>2080</v>
      </c>
      <c r="O95">
        <v>225</v>
      </c>
      <c r="P95">
        <v>2.4700000000000002</v>
      </c>
      <c r="Q95" t="s">
        <v>4</v>
      </c>
      <c r="S95" t="s">
        <v>6</v>
      </c>
      <c r="T95">
        <v>800</v>
      </c>
      <c r="U95" t="s">
        <v>8</v>
      </c>
      <c r="V95">
        <v>578</v>
      </c>
      <c r="W95">
        <v>1120</v>
      </c>
      <c r="X95">
        <v>297</v>
      </c>
      <c r="Y95">
        <v>1.83</v>
      </c>
      <c r="Z95" t="s">
        <v>4</v>
      </c>
    </row>
    <row r="96" spans="1:63" x14ac:dyDescent="0.2">
      <c r="A96" t="s">
        <v>6</v>
      </c>
      <c r="B96">
        <v>800</v>
      </c>
      <c r="C96" t="s">
        <v>7</v>
      </c>
      <c r="D96">
        <v>402</v>
      </c>
      <c r="E96">
        <v>876</v>
      </c>
      <c r="F96">
        <v>210</v>
      </c>
      <c r="G96">
        <v>2.2599999999999998</v>
      </c>
      <c r="H96" t="s">
        <v>4</v>
      </c>
      <c r="J96" t="s">
        <v>6</v>
      </c>
      <c r="K96">
        <v>800</v>
      </c>
      <c r="L96" t="s">
        <v>7</v>
      </c>
      <c r="M96">
        <v>1410</v>
      </c>
      <c r="N96">
        <v>1960</v>
      </c>
      <c r="O96">
        <v>200</v>
      </c>
      <c r="P96">
        <v>2.75</v>
      </c>
      <c r="Q96" t="s">
        <v>4</v>
      </c>
      <c r="S96" t="s">
        <v>6</v>
      </c>
      <c r="T96">
        <v>800</v>
      </c>
      <c r="U96" t="s">
        <v>7</v>
      </c>
      <c r="V96">
        <v>514</v>
      </c>
      <c r="W96">
        <v>951</v>
      </c>
      <c r="X96">
        <v>275</v>
      </c>
      <c r="Y96">
        <v>1.59</v>
      </c>
      <c r="Z96" t="s">
        <v>4</v>
      </c>
    </row>
    <row r="97" spans="1:26" x14ac:dyDescent="0.2">
      <c r="A97" t="s">
        <v>6</v>
      </c>
      <c r="B97">
        <v>800</v>
      </c>
      <c r="C97" t="s">
        <v>5</v>
      </c>
      <c r="D97">
        <v>1360</v>
      </c>
      <c r="E97">
        <v>1890</v>
      </c>
      <c r="F97">
        <v>217</v>
      </c>
      <c r="G97">
        <v>2.4300000000000002</v>
      </c>
      <c r="H97" t="s">
        <v>4</v>
      </c>
      <c r="J97" t="s">
        <v>6</v>
      </c>
      <c r="K97">
        <v>800</v>
      </c>
      <c r="L97" t="s">
        <v>5</v>
      </c>
      <c r="M97">
        <v>357</v>
      </c>
      <c r="N97">
        <v>938</v>
      </c>
      <c r="O97">
        <v>224</v>
      </c>
      <c r="P97">
        <v>2.59</v>
      </c>
      <c r="Q97" t="s">
        <v>4</v>
      </c>
      <c r="S97" t="s">
        <v>6</v>
      </c>
      <c r="T97">
        <v>800</v>
      </c>
      <c r="U97" t="s">
        <v>5</v>
      </c>
      <c r="V97">
        <v>2.0299999999999998</v>
      </c>
      <c r="W97">
        <v>357</v>
      </c>
      <c r="X97">
        <v>240</v>
      </c>
      <c r="Y97">
        <v>1.48</v>
      </c>
      <c r="Z97" t="s">
        <v>4</v>
      </c>
    </row>
    <row r="102" spans="1:26" x14ac:dyDescent="0.2">
      <c r="U102" t="s">
        <v>3</v>
      </c>
    </row>
    <row r="103" spans="1:26" x14ac:dyDescent="0.2">
      <c r="T103" t="s">
        <v>2</v>
      </c>
      <c r="U103">
        <f>AVERAGE(V5,V15,V25,V35)</f>
        <v>409</v>
      </c>
    </row>
    <row r="104" spans="1:26" x14ac:dyDescent="0.2">
      <c r="T104" t="s">
        <v>1</v>
      </c>
      <c r="U104">
        <f>AVERAGE(V45,V55,V65,V75,V85)</f>
        <v>360</v>
      </c>
    </row>
    <row r="105" spans="1:26" x14ac:dyDescent="0.2">
      <c r="T105" t="s">
        <v>0</v>
      </c>
      <c r="U105">
        <f>AVERAGE(V5,V15,V25,V35,V45,V55,V65,V75,V85)</f>
        <v>381.77777777777777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Fractionation quantification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Office-Benutzer</dc:creator>
  <cp:lastModifiedBy>Microsoft Office-Benutzer</cp:lastModifiedBy>
  <dcterms:created xsi:type="dcterms:W3CDTF">2023-04-25T12:33:45Z</dcterms:created>
  <dcterms:modified xsi:type="dcterms:W3CDTF">2023-04-25T12:35:58Z</dcterms:modified>
</cp:coreProperties>
</file>